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0730" windowHeight="9810"/>
  </bookViews>
  <sheets>
    <sheet name="Page 1" sheetId="2" r:id="rId1"/>
    <sheet name="furnishing" sheetId="7" r:id="rId2"/>
    <sheet name="furnishing 2" sheetId="8" r:id="rId3"/>
    <sheet name="false ceiling" sheetId="6" r:id="rId4"/>
    <sheet name="ac" sheetId="18" r:id="rId5"/>
    <sheet name="Ele.Br" sheetId="19" r:id="rId6"/>
  </sheets>
  <definedNames>
    <definedName name="_xlnm.Print_Area" localSheetId="5">Ele.Br!$A$1:$F$94</definedName>
    <definedName name="_xlnm.Print_Area" localSheetId="3">'false ceiling'!$A$1:$H$35</definedName>
    <definedName name="_xlnm.Print_Area" localSheetId="1">furnishing!$A$1:$H$16</definedName>
    <definedName name="_xlnm.Print_Area" localSheetId="2">'furnishing 2'!$A$1:$H$13</definedName>
    <definedName name="_xlnm.Print_Area" localSheetId="0">'Page 1'!$A$1:$E$30</definedName>
    <definedName name="_xlnm.Print_Titles" localSheetId="5">Ele.Br!$5:$5</definedName>
    <definedName name="Z_BF50FDE5_E0CD_4944_8E5E_58342D9C734F_.wvu.PrintTitles" localSheetId="5" hidden="1">Ele.Br!$5:$5</definedName>
  </definedNames>
  <calcPr calcId="144525"/>
</workbook>
</file>

<file path=xl/calcChain.xml><?xml version="1.0" encoding="utf-8"?>
<calcChain xmlns="http://schemas.openxmlformats.org/spreadsheetml/2006/main">
  <c r="F89" i="19" l="1"/>
  <c r="F88" i="19"/>
  <c r="F87" i="19"/>
  <c r="F85" i="19"/>
  <c r="F84" i="19"/>
  <c r="F83" i="19"/>
  <c r="F82" i="19"/>
  <c r="F81" i="19"/>
  <c r="F80" i="19"/>
  <c r="F78" i="19"/>
  <c r="F77" i="19"/>
  <c r="F76" i="19"/>
  <c r="F75" i="19"/>
  <c r="F73" i="19"/>
  <c r="F72" i="19"/>
  <c r="F71" i="19"/>
  <c r="F69" i="19"/>
  <c r="F68" i="19"/>
  <c r="F67" i="19"/>
  <c r="F66" i="19"/>
  <c r="F65" i="19"/>
  <c r="F64" i="19"/>
  <c r="F62" i="19"/>
  <c r="F61" i="19"/>
  <c r="F60" i="19"/>
  <c r="F57" i="19"/>
  <c r="F55" i="19"/>
  <c r="F52" i="19"/>
  <c r="F51" i="19"/>
  <c r="F50" i="19"/>
  <c r="F49" i="19"/>
  <c r="F48" i="19"/>
  <c r="F46" i="19"/>
  <c r="F40" i="19"/>
  <c r="F39" i="19"/>
  <c r="F32" i="19"/>
  <c r="F24" i="19"/>
  <c r="F90" i="19" l="1"/>
  <c r="D11" i="2" s="1"/>
  <c r="G11" i="8"/>
  <c r="E10" i="8"/>
  <c r="G10" i="8" s="1"/>
  <c r="E10" i="6" l="1"/>
  <c r="G10" i="6" s="1"/>
  <c r="E8" i="6"/>
  <c r="G8" i="6" s="1"/>
  <c r="G11" i="6" s="1"/>
  <c r="E9" i="8" l="1"/>
  <c r="G9" i="8" s="1"/>
  <c r="G8" i="8"/>
  <c r="G7" i="8"/>
  <c r="G6" i="8"/>
  <c r="G12" i="7"/>
  <c r="E4" i="8" l="1"/>
  <c r="E13" i="7"/>
  <c r="G13" i="7" s="1"/>
  <c r="E9" i="7"/>
  <c r="G8" i="18" l="1"/>
  <c r="G9" i="18"/>
  <c r="G11" i="18"/>
  <c r="G13" i="18"/>
  <c r="G15" i="18"/>
  <c r="G17" i="18" l="1"/>
  <c r="D15" i="2" s="1"/>
  <c r="G4" i="8"/>
  <c r="G9" i="7"/>
  <c r="D13" i="2"/>
  <c r="G12" i="8" l="1"/>
  <c r="D9" i="2" l="1"/>
  <c r="D17" i="2" l="1"/>
  <c r="D19" i="2" s="1"/>
  <c r="D21" i="2" l="1"/>
  <c r="D25" i="2" s="1"/>
</calcChain>
</file>

<file path=xl/sharedStrings.xml><?xml version="1.0" encoding="utf-8"?>
<sst xmlns="http://schemas.openxmlformats.org/spreadsheetml/2006/main" count="222" uniqueCount="167">
  <si>
    <t>FALSE CEILING</t>
  </si>
  <si>
    <t>PART</t>
  </si>
  <si>
    <t>DESCRIPTION</t>
  </si>
  <si>
    <t>AMOUNT IN FIGURES</t>
  </si>
  <si>
    <t>SUMMARY OF BILL OF QUANTITIES</t>
  </si>
  <si>
    <t>(Amount in Rupees)</t>
  </si>
  <si>
    <r>
      <t xml:space="preserve">SIGNATURE OF </t>
    </r>
    <r>
      <rPr>
        <b/>
        <sz val="14"/>
        <color rgb="FF080808"/>
        <rFont val="Arial"/>
        <family val="2"/>
      </rPr>
      <t xml:space="preserve">TENDERER </t>
    </r>
    <r>
      <rPr>
        <b/>
        <sz val="14"/>
        <color rgb="FF1A1A1A"/>
        <rFont val="Arial"/>
        <family val="2"/>
      </rPr>
      <t>WITH RUBBER STAMP</t>
    </r>
  </si>
  <si>
    <t>Furniture Work New</t>
  </si>
  <si>
    <t>Electrical ,Data and Allied Works</t>
  </si>
  <si>
    <t>AC and allied works</t>
  </si>
  <si>
    <t>Total</t>
  </si>
  <si>
    <t>SQ.FT</t>
  </si>
  <si>
    <t>Nos</t>
  </si>
  <si>
    <t>Sq.ft</t>
  </si>
  <si>
    <t>FURNISHING WORKS NEW</t>
  </si>
  <si>
    <t>PARTITIONS</t>
  </si>
  <si>
    <t>GENERAL :</t>
  </si>
  <si>
    <t>PARTLY  GLAZED  PARTLY  LAMINATED  WOODEN</t>
  </si>
  <si>
    <r>
      <t xml:space="preserve">For Partitions : </t>
    </r>
    <r>
      <rPr>
        <sz val="11"/>
        <color theme="1"/>
        <rFont val="Calibri"/>
        <family val="2"/>
        <scheme val="minor"/>
      </rPr>
      <t>All partitions shall have a frame work of saal / kail/chill wood size 50x35 or 50x50 mm at spacing not exceeding 600mm c/c in both directions as per requirement with 6mm ply on both faces including grooves, with / without 1mm thick laminate of approved make and design,  up to 750/900/1200/1500/2100/2400mm height and clear transparent/frosted/etched glass of 5/9mm thickness shall be provided above the height of 750/900mm as per drawings and details . Vertical members for framing shall be continuous/ one piece i.e. without joint. The rate to include provision of extra frame work as necessary for skirting and making cut-outs for electrical switch plates, switch boxes, light fittings light etc, making provision for laying conduit as per drawings and directions of site Eng. / Architect. All wood frame work to be applied with 2 coats of fire retardant paint and 1 coat of wood preservative with anti- termite properties. Measurement of height shall be taken from finished floor level up to the bottom level of false ceiling, In case of varying heights on either side of partition, average heights shall be considered.</t>
    </r>
  </si>
  <si>
    <r>
      <t xml:space="preserve">FULL   HEIGHT   WOODEN   PARTITION:  </t>
    </r>
    <r>
      <rPr>
        <sz val="11"/>
        <color theme="1"/>
        <rFont val="Calibri"/>
        <family val="2"/>
        <scheme val="minor"/>
      </rPr>
      <t>Providing,</t>
    </r>
  </si>
  <si>
    <t>NO</t>
  </si>
  <si>
    <t>ITEM &amp; SPECIFICATION</t>
  </si>
  <si>
    <t>UNIT</t>
  </si>
  <si>
    <t>QTY</t>
  </si>
  <si>
    <t>RATE(Rs.)</t>
  </si>
  <si>
    <t>AMOUNT(Rs.)</t>
  </si>
  <si>
    <t>A</t>
  </si>
  <si>
    <t>B</t>
  </si>
  <si>
    <t>EARTHING</t>
  </si>
  <si>
    <t>RMT</t>
  </si>
  <si>
    <t>C</t>
  </si>
  <si>
    <t>D</t>
  </si>
  <si>
    <t>AC AND ALLIED WORKS</t>
  </si>
  <si>
    <t>and warranty (one year)</t>
  </si>
  <si>
    <t>3 TR Cassette AC</t>
  </si>
  <si>
    <t>Low Side Work</t>
  </si>
  <si>
    <t>Supplying &amp; laying extra suitable Copper</t>
  </si>
  <si>
    <t>refrigerant piping with all required material.</t>
  </si>
  <si>
    <t>Supplying &amp; laying extra suitablePVC Drain piping</t>
  </si>
  <si>
    <t>with all required material.</t>
  </si>
  <si>
    <t>Supplying &amp; Laying of power cable from indoor to</t>
  </si>
  <si>
    <t>outdoor suitable for 1.5 tr /2 tr load/AC</t>
  </si>
  <si>
    <t>TOTAL FOR AC WORKS</t>
  </si>
  <si>
    <t>Providing and fixing fully glazed door made out of 100mm x 50 mm steam beach for the frame work and the door shutter should be made out of 100 mm X 50 mm steam beach wood. The filler shall be of 12 mm thick float glass with suitable etching as given in the diagram. The etch glass should be fix with suitable decorative beading etc all complete job all the external wooden surface should be finished with melamine polish.  The item also includes providing heavy duty floor spring (F32 of everite or equivalent), tower bolt, locks, handle, door stopper, the handle made out of 25 mm dia SS pipe 450mm to 600 mm length and finished with brush finish, latch etc. as directed by the Engineer-in-charge. The item also includes providing granite sill / jam / sofit with proper nosing. All the hardware as approved by the Bank</t>
  </si>
  <si>
    <r>
      <t xml:space="preserve">NOTE: </t>
    </r>
    <r>
      <rPr>
        <sz val="14"/>
        <color theme="1"/>
        <rFont val="Calibri"/>
        <family val="2"/>
        <scheme val="minor"/>
      </rPr>
      <t xml:space="preserve">The above rates are inclusive of all applicable taxes </t>
    </r>
    <r>
      <rPr>
        <b/>
        <sz val="14"/>
        <color theme="1"/>
        <rFont val="Calibri"/>
        <family val="2"/>
        <scheme val="minor"/>
      </rPr>
      <t>but exclusive of GST and Only GST as Applicable would be paid as per actuals</t>
    </r>
    <r>
      <rPr>
        <sz val="14"/>
        <color theme="1"/>
        <rFont val="Calibri"/>
        <family val="2"/>
        <scheme val="minor"/>
      </rPr>
      <t>)</t>
    </r>
  </si>
  <si>
    <r>
      <t xml:space="preserve">RM sir Cabin PARTITION: </t>
    </r>
    <r>
      <rPr>
        <sz val="11"/>
        <color theme="1"/>
        <rFont val="Calibri"/>
        <family val="2"/>
        <scheme val="minor"/>
      </rPr>
      <t xml:space="preserve">Providing and fixing partly Glazed Partition partly laminated wooden as per main specifications mentioned above up to bottom of false ceiling. </t>
    </r>
    <r>
      <rPr>
        <b/>
        <sz val="11"/>
        <color theme="1"/>
        <rFont val="Calibri"/>
        <family val="2"/>
        <scheme val="minor"/>
      </rPr>
      <t>Item also includes 5mm clear transparent Etched Glass above 900 mm to 2100 mm fixed in 35x20 mm cedar/steam beach/teak wood beading fixed around opening finished with   melamine   matt   finish     polish</t>
    </r>
    <r>
      <rPr>
        <sz val="11"/>
        <color theme="1"/>
        <rFont val="Calibri"/>
        <family val="2"/>
        <scheme val="minor"/>
      </rPr>
      <t>.     Rest  of specifications   same   as   MAIN   specifications  of Partitions. etc. complete to the satisfactions of Architect/ Bank.</t>
    </r>
  </si>
  <si>
    <r>
      <rPr>
        <b/>
        <sz val="12"/>
        <color theme="1"/>
        <rFont val="Calibri"/>
        <family val="2"/>
        <scheme val="minor"/>
      </rPr>
      <t>Remodeling Low Ht Partition Up to 4'0" Ht</t>
    </r>
    <r>
      <rPr>
        <sz val="12"/>
        <color theme="1"/>
        <rFont val="Calibri"/>
        <family val="2"/>
        <scheme val="minor"/>
      </rPr>
      <t xml:space="preserve"> : Providing and fixing partition from floor level up to 4' height with frame work of kail wood of size 50x50 mm at spacing not exceeding 600 center to center in vertical direction. (Vertical member to be in one piece) and horizontal direction 6 mm thk comply to be fixed on both sides, including grooves as per instructions and 1.0 mm thick laminate to be fixed on top complete with polishing / painting the cedar wood surfaces with spirit polish as per design and to the satisfaction of Architect/Employer. </t>
    </r>
  </si>
  <si>
    <t>fabricating and fixing in position, partition 69 mm thick in all floors made out of Sal wood / Hard Wood members of size 50mm x 50 mm finished size at a spacing of 600 mm. centre to centre both horizontally and vertically, including making hole in the concrete / masonry wall, fixing necessary MS hold fasts or MS coach screws 10mm dia. 100 mm long and / or rawl plug etc. providing and fixing 8mm thick commercial plywood confirming to BIS 303 / 1989 manufactured by an Indian plywood manufacturing company both sides of the frame work up to the false ceiling level, filling the gap between the frame work with glass wool 150 crown providing and fixing 100 mm x 12 mm steam beach skirting all complete. Providing and fixing 1mm thick laminate on both side of the partition. All the wooden members should be treated for anti-termites and the surface of the wood touching the wall should be treated with bituminous chemical all complete as per the drawing enclosed and directions of the Engineer- in-charge. The wooden external surface to be finished in melamine. The vertical members of  the cross partition should be taken up to the ceiling (payment will be made for the partition measured up to the plywood covered area) and the same should be anchored to the ceiling with suitable cleats. The partition will be measured from the plywood covered area to the nearest cm. The item does not include doors with frame</t>
  </si>
  <si>
    <t>TOTAL FOR Partition FURNISHING NEW</t>
  </si>
  <si>
    <r>
      <t xml:space="preserve">Low Ht Staorage up to 2'6" Height </t>
    </r>
    <r>
      <rPr>
        <sz val="12"/>
        <color theme="1"/>
        <rFont val="Calibri"/>
        <family val="2"/>
        <scheme val="minor"/>
      </rPr>
      <t xml:space="preserve">: Providing &amp; fixing box cupboards 450mm deep &amp; height 750mm with all sides, shelves to be 19mm thk. Comm. block board with 6mm Comm. ply/E-Board to be fixed at the back.  Shutters to be made from 19mm Com. grade Block board &amp; finished in 1.0 mm laminate with edge binding tape on edges, inside of storage to be provided with 0.8mm white/cream laminate (No paint).  The item includes all SS handles, magnetic catchers, self closing hinges, (Godrej, Ebco, Hettich), godrej locks, etc. as/drawing details complete to the satisfaction of Architect. </t>
    </r>
  </si>
  <si>
    <r>
      <rPr>
        <b/>
        <sz val="12"/>
        <color theme="1"/>
        <rFont val="Calibri"/>
        <family val="2"/>
        <scheme val="minor"/>
      </rPr>
      <t>Manager Table with side table</t>
    </r>
    <r>
      <rPr>
        <sz val="12"/>
        <color theme="1"/>
        <rFont val="Calibri"/>
        <family val="2"/>
        <scheme val="minor"/>
      </rPr>
      <t>: Providing and fixing Executive Table as per main specification but finished in 1 mm laminate in two or more colours. The table size to be 5’ x 3’-0” x 2’-6” &amp; storage unit    2'-6" x 1'-6" x 3'.0"(with drawer unit keyboard tray and storage unit below drawer unit.)</t>
    </r>
  </si>
  <si>
    <r>
      <rPr>
        <b/>
        <sz val="12"/>
        <color theme="1"/>
        <rFont val="Calibri"/>
        <family val="2"/>
        <scheme val="minor"/>
      </rPr>
      <t>Regional Manager Table with side table</t>
    </r>
    <r>
      <rPr>
        <sz val="12"/>
        <color theme="1"/>
        <rFont val="Calibri"/>
        <family val="2"/>
        <scheme val="minor"/>
      </rPr>
      <t>: Providing and fixing Executive Table as per main specification but finished in 1 mm laminate in two or more colours. The table size to be 6’ x 4’-0” x 2’-6” &amp; storage unit    2'-6" x 1'-6" x 4'.0"(with drawer unit keyboard tray and storage unit below drawer unit.)</t>
    </r>
  </si>
  <si>
    <t>1.5 TR Split AC</t>
  </si>
  <si>
    <t>TOTAL FOR False Ceiling NEW</t>
  </si>
  <si>
    <r>
      <rPr>
        <sz val="9"/>
        <color theme="1"/>
        <rFont val="Arial"/>
        <family val="2"/>
      </rPr>
      <t>Gyp</t>
    </r>
    <r>
      <rPr>
        <sz val="9"/>
        <color rgb="FF1A1A1A"/>
        <rFont val="Arial"/>
        <family val="2"/>
      </rPr>
      <t>s</t>
    </r>
    <r>
      <rPr>
        <sz val="9"/>
        <color theme="1"/>
        <rFont val="Arial"/>
        <family val="2"/>
      </rPr>
      <t>um B</t>
    </r>
    <r>
      <rPr>
        <sz val="9"/>
        <color rgb="FF1A1A1A"/>
        <rFont val="Arial"/>
        <family val="2"/>
      </rPr>
      <t>o</t>
    </r>
    <r>
      <rPr>
        <sz val="9"/>
        <color theme="1"/>
        <rFont val="Arial"/>
        <family val="2"/>
      </rPr>
      <t>ard F</t>
    </r>
    <r>
      <rPr>
        <sz val="9"/>
        <color rgb="FF1A1A1A"/>
        <rFont val="Arial"/>
        <family val="2"/>
      </rPr>
      <t>a</t>
    </r>
    <r>
      <rPr>
        <sz val="9"/>
        <color theme="1"/>
        <rFont val="Arial"/>
        <family val="2"/>
      </rPr>
      <t>l</t>
    </r>
    <r>
      <rPr>
        <sz val="9"/>
        <color rgb="FF1A1A1A"/>
        <rFont val="Arial"/>
        <family val="2"/>
      </rPr>
      <t>s</t>
    </r>
    <r>
      <rPr>
        <sz val="9"/>
        <color theme="1"/>
        <rFont val="Arial"/>
        <family val="2"/>
      </rPr>
      <t xml:space="preserve">e </t>
    </r>
    <r>
      <rPr>
        <sz val="9"/>
        <color rgb="FF1A1A1A"/>
        <rFont val="Arial"/>
        <family val="2"/>
      </rPr>
      <t>C</t>
    </r>
    <r>
      <rPr>
        <sz val="9"/>
        <color theme="1"/>
        <rFont val="Arial"/>
        <family val="2"/>
      </rPr>
      <t>eiling</t>
    </r>
  </si>
  <si>
    <r>
      <rPr>
        <sz val="9"/>
        <color rgb="FF1A1A1A"/>
        <rFont val="Arial"/>
        <family val="2"/>
      </rPr>
      <t>Prov</t>
    </r>
    <r>
      <rPr>
        <sz val="9"/>
        <color theme="1"/>
        <rFont val="Arial"/>
        <family val="2"/>
      </rPr>
      <t>i</t>
    </r>
    <r>
      <rPr>
        <sz val="9"/>
        <color rgb="FF1A1A1A"/>
        <rFont val="Arial"/>
        <family val="2"/>
      </rPr>
      <t>d</t>
    </r>
    <r>
      <rPr>
        <sz val="9"/>
        <color theme="1"/>
        <rFont val="Arial"/>
        <family val="2"/>
      </rPr>
      <t>i</t>
    </r>
    <r>
      <rPr>
        <sz val="9"/>
        <color rgb="FF1A1A1A"/>
        <rFont val="Arial"/>
        <family val="2"/>
      </rPr>
      <t>ng and fix</t>
    </r>
    <r>
      <rPr>
        <sz val="9"/>
        <color theme="1"/>
        <rFont val="Arial"/>
        <family val="2"/>
      </rPr>
      <t>i</t>
    </r>
    <r>
      <rPr>
        <sz val="9"/>
        <color rgb="FF1A1A1A"/>
        <rFont val="Arial"/>
        <family val="2"/>
      </rPr>
      <t>ng of M/F suspended fa</t>
    </r>
    <r>
      <rPr>
        <sz val="9"/>
        <color theme="1"/>
        <rFont val="Arial"/>
        <family val="2"/>
      </rPr>
      <t>l</t>
    </r>
    <r>
      <rPr>
        <sz val="9"/>
        <color rgb="FF1A1A1A"/>
        <rFont val="Arial"/>
        <family val="2"/>
      </rPr>
      <t xml:space="preserve">se </t>
    </r>
    <r>
      <rPr>
        <sz val="9"/>
        <color rgb="FF2A2A2A"/>
        <rFont val="Arial"/>
        <family val="2"/>
      </rPr>
      <t>ce</t>
    </r>
    <r>
      <rPr>
        <sz val="9"/>
        <color theme="1"/>
        <rFont val="Arial"/>
        <family val="2"/>
      </rPr>
      <t>ili</t>
    </r>
    <r>
      <rPr>
        <sz val="9"/>
        <color rgb="FF1A1A1A"/>
        <rFont val="Arial"/>
        <family val="2"/>
      </rPr>
      <t xml:space="preserve">ng </t>
    </r>
    <r>
      <rPr>
        <sz val="9"/>
        <color rgb="FF2A2A2A"/>
        <rFont val="Arial"/>
        <family val="2"/>
      </rPr>
      <t>w</t>
    </r>
    <r>
      <rPr>
        <sz val="9"/>
        <color theme="1"/>
        <rFont val="Arial"/>
        <family val="2"/>
      </rPr>
      <t>i</t>
    </r>
    <r>
      <rPr>
        <sz val="9"/>
        <color rgb="FF1A1A1A"/>
        <rFont val="Arial"/>
        <family val="2"/>
      </rPr>
      <t xml:space="preserve">th G.I frame </t>
    </r>
    <r>
      <rPr>
        <sz val="9"/>
        <color rgb="FF2A2A2A"/>
        <rFont val="Arial"/>
        <family val="2"/>
      </rPr>
      <t xml:space="preserve">wor </t>
    </r>
    <r>
      <rPr>
        <sz val="9"/>
        <color theme="1"/>
        <rFont val="Arial"/>
        <family val="2"/>
      </rPr>
      <t xml:space="preserve">k </t>
    </r>
    <r>
      <rPr>
        <sz val="9"/>
        <color rgb="FF1A1A1A"/>
        <rFont val="Arial"/>
        <family val="2"/>
      </rPr>
      <t xml:space="preserve">and 12.5 mm tapered gypsum </t>
    </r>
    <r>
      <rPr>
        <sz val="9"/>
        <color theme="1"/>
        <rFont val="Arial"/>
        <family val="2"/>
      </rPr>
      <t>b</t>
    </r>
    <r>
      <rPr>
        <sz val="9"/>
        <color rgb="FF1A1A1A"/>
        <rFont val="Arial"/>
        <family val="2"/>
      </rPr>
      <t>oard pane</t>
    </r>
    <r>
      <rPr>
        <sz val="9"/>
        <color theme="1"/>
        <rFont val="Arial"/>
        <family val="2"/>
      </rPr>
      <t>l</t>
    </r>
    <r>
      <rPr>
        <sz val="9"/>
        <color rgb="FF1A1A1A"/>
        <rFont val="Arial"/>
        <family val="2"/>
      </rPr>
      <t xml:space="preserve">s to form gr </t>
    </r>
    <r>
      <rPr>
        <sz val="9"/>
        <color theme="1"/>
        <rFont val="Arial"/>
        <family val="2"/>
      </rPr>
      <t>i</t>
    </r>
    <r>
      <rPr>
        <sz val="9"/>
        <color rgb="FF1A1A1A"/>
        <rFont val="Arial"/>
        <family val="2"/>
      </rPr>
      <t xml:space="preserve">ds of 45.7 X 122 </t>
    </r>
    <r>
      <rPr>
        <sz val="9"/>
        <color rgb="FF2A2A2A"/>
        <rFont val="Arial"/>
        <family val="2"/>
      </rPr>
      <t xml:space="preserve">cm </t>
    </r>
    <r>
      <rPr>
        <sz val="9"/>
        <color rgb="FF1A1A1A"/>
        <rFont val="Arial"/>
        <family val="2"/>
      </rPr>
      <t>as per manufactures spec</t>
    </r>
    <r>
      <rPr>
        <sz val="9"/>
        <color theme="1"/>
        <rFont val="Arial"/>
        <family val="2"/>
      </rPr>
      <t>i</t>
    </r>
    <r>
      <rPr>
        <sz val="9"/>
        <color rgb="FF1A1A1A"/>
        <rFont val="Arial"/>
        <family val="2"/>
      </rPr>
      <t>ficat</t>
    </r>
    <r>
      <rPr>
        <sz val="9"/>
        <color theme="1"/>
        <rFont val="Arial"/>
        <family val="2"/>
      </rPr>
      <t>i</t>
    </r>
    <r>
      <rPr>
        <sz val="9"/>
        <color rgb="FF1A1A1A"/>
        <rFont val="Arial"/>
        <family val="2"/>
      </rPr>
      <t xml:space="preserve">on </t>
    </r>
    <r>
      <rPr>
        <sz val="9"/>
        <color theme="1"/>
        <rFont val="Arial"/>
        <family val="2"/>
      </rPr>
      <t>i</t>
    </r>
    <r>
      <rPr>
        <sz val="9"/>
        <color rgb="FF1A1A1A"/>
        <rFont val="Arial"/>
        <family val="2"/>
      </rPr>
      <t>nclud</t>
    </r>
    <r>
      <rPr>
        <sz val="9"/>
        <color theme="1"/>
        <rFont val="Arial"/>
        <family val="2"/>
      </rPr>
      <t>i</t>
    </r>
    <r>
      <rPr>
        <sz val="9"/>
        <color rgb="FF1A1A1A"/>
        <rFont val="Arial"/>
        <family val="2"/>
      </rPr>
      <t>ng prov</t>
    </r>
    <r>
      <rPr>
        <sz val="9"/>
        <color theme="1"/>
        <rFont val="Arial"/>
        <family val="2"/>
      </rPr>
      <t>i</t>
    </r>
    <r>
      <rPr>
        <sz val="9"/>
        <color rgb="FF1A1A1A"/>
        <rFont val="Arial"/>
        <family val="2"/>
      </rPr>
      <t>s</t>
    </r>
    <r>
      <rPr>
        <sz val="9"/>
        <color theme="1"/>
        <rFont val="Arial"/>
        <family val="2"/>
      </rPr>
      <t>i</t>
    </r>
    <r>
      <rPr>
        <sz val="9"/>
        <color rgb="FF1A1A1A"/>
        <rFont val="Arial"/>
        <family val="2"/>
      </rPr>
      <t xml:space="preserve">on  for stepped shaped </t>
    </r>
    <r>
      <rPr>
        <sz val="9"/>
        <color rgb="FF2A2A2A"/>
        <rFont val="Arial"/>
        <family val="2"/>
      </rPr>
      <t>ce</t>
    </r>
    <r>
      <rPr>
        <sz val="9"/>
        <color theme="1"/>
        <rFont val="Arial"/>
        <family val="2"/>
      </rPr>
      <t>ili</t>
    </r>
    <r>
      <rPr>
        <sz val="9"/>
        <color rgb="FF1A1A1A"/>
        <rFont val="Arial"/>
        <family val="2"/>
      </rPr>
      <t xml:space="preserve">ng for </t>
    </r>
    <r>
      <rPr>
        <sz val="9"/>
        <color theme="1"/>
        <rFont val="Arial"/>
        <family val="2"/>
      </rPr>
      <t>li</t>
    </r>
    <r>
      <rPr>
        <sz val="9"/>
        <color rgb="FF1A1A1A"/>
        <rFont val="Arial"/>
        <family val="2"/>
      </rPr>
      <t>ght</t>
    </r>
    <r>
      <rPr>
        <sz val="9"/>
        <color theme="1"/>
        <rFont val="Arial"/>
        <family val="2"/>
      </rPr>
      <t>i</t>
    </r>
    <r>
      <rPr>
        <sz val="9"/>
        <color rgb="FF1A1A1A"/>
        <rFont val="Arial"/>
        <family val="2"/>
      </rPr>
      <t xml:space="preserve">ng trough </t>
    </r>
    <r>
      <rPr>
        <sz val="9"/>
        <color rgb="FF2A2A2A"/>
        <rFont val="Arial"/>
        <family val="2"/>
      </rPr>
      <t>compr</t>
    </r>
    <r>
      <rPr>
        <sz val="9"/>
        <color theme="1"/>
        <rFont val="Arial"/>
        <family val="2"/>
      </rPr>
      <t>i</t>
    </r>
    <r>
      <rPr>
        <sz val="9"/>
        <color rgb="FF1A1A1A"/>
        <rFont val="Arial"/>
        <family val="2"/>
      </rPr>
      <t>s</t>
    </r>
    <r>
      <rPr>
        <sz val="9"/>
        <color theme="1"/>
        <rFont val="Arial"/>
        <family val="2"/>
      </rPr>
      <t>i</t>
    </r>
    <r>
      <rPr>
        <sz val="9"/>
        <color rgb="FF1A1A1A"/>
        <rFont val="Arial"/>
        <family val="2"/>
      </rPr>
      <t>ng Frame work of intermed iate channels (M.F.T) at 122 cm centers along one direction M/F ceiling section MF5 at 45.7 cm center along other direction. Perimeter channels (MF 6A) along wa lls around perimeter side of the ceiling. The intermediate channels suspended from ceiling, through strap hangers 25 X 0.5 mm (MF 8)at 122 cm centres connected to soffit cleats p534 (27 X 37 X 25 X 1.6mm) the cleats connected to ceiling through metal expansion raw plugs 1/2" dia and 17/16" long with additiona l channels (MF6A)for light fittings, air conditioners Ducts, vertica l drops, offset etc. 12.Smm thick gyp board w ith tapered edges fixed to underside of suspended grid w ith 25 mm screws including 2 coats of plastic emulsion paint of approved color and over a coat of putty and a coat primer etc.,complete.</t>
    </r>
  </si>
  <si>
    <r>
      <rPr>
        <sz val="9.5"/>
        <color rgb="FF010101"/>
        <rFont val="Arial"/>
        <family val="2"/>
      </rPr>
      <t xml:space="preserve">GRID </t>
    </r>
    <r>
      <rPr>
        <sz val="9"/>
        <color rgb="FF010101"/>
        <rFont val="Arial"/>
        <family val="2"/>
      </rPr>
      <t>Ceiling</t>
    </r>
    <r>
      <rPr>
        <sz val="9"/>
        <color rgb="FF1A1A1A"/>
        <rFont val="Arial"/>
        <family val="2"/>
      </rPr>
      <t>:</t>
    </r>
    <r>
      <rPr>
        <sz val="9"/>
        <color rgb="FF010101"/>
        <rFont val="Arial"/>
        <family val="2"/>
      </rPr>
      <t>-</t>
    </r>
  </si>
  <si>
    <r>
      <t>w</t>
    </r>
    <r>
      <rPr>
        <sz val="9"/>
        <color rgb="FF010101"/>
        <rFont val="Arial"/>
        <family val="2"/>
      </rPr>
      <t>i</t>
    </r>
    <r>
      <rPr>
        <sz val="9"/>
        <color rgb="FF1A1A1A"/>
        <rFont val="Arial"/>
        <family val="2"/>
      </rPr>
      <t>th fissured m</t>
    </r>
    <r>
      <rPr>
        <sz val="9"/>
        <color rgb="FF010101"/>
        <rFont val="Arial"/>
        <family val="2"/>
      </rPr>
      <t>i</t>
    </r>
    <r>
      <rPr>
        <sz val="9"/>
        <color rgb="FF1A1A1A"/>
        <rFont val="Arial"/>
        <family val="2"/>
      </rPr>
      <t>nera</t>
    </r>
    <r>
      <rPr>
        <sz val="9"/>
        <color rgb="FF010101"/>
        <rFont val="Arial"/>
        <family val="2"/>
      </rPr>
      <t xml:space="preserve">l </t>
    </r>
    <r>
      <rPr>
        <sz val="9"/>
        <color rgb="FF1A1A1A"/>
        <rFont val="Arial"/>
        <family val="2"/>
      </rPr>
      <t xml:space="preserve">fibre </t>
    </r>
    <r>
      <rPr>
        <sz val="9"/>
        <color rgb="FF010101"/>
        <rFont val="Arial"/>
        <family val="2"/>
      </rPr>
      <t>b</t>
    </r>
    <r>
      <rPr>
        <sz val="9"/>
        <color rgb="FF1A1A1A"/>
        <rFont val="Arial"/>
        <family val="2"/>
      </rPr>
      <t>oard t</t>
    </r>
    <r>
      <rPr>
        <sz val="9"/>
        <color rgb="FF010101"/>
        <rFont val="Arial"/>
        <family val="2"/>
      </rPr>
      <t>il</t>
    </r>
    <r>
      <rPr>
        <sz val="9"/>
        <color rgb="FF1A1A1A"/>
        <rFont val="Arial"/>
        <family val="2"/>
      </rPr>
      <t>e 600 x 600 x 12 mm th</t>
    </r>
    <r>
      <rPr>
        <sz val="9"/>
        <color rgb="FF010101"/>
        <rFont val="Arial"/>
        <family val="2"/>
      </rPr>
      <t>i</t>
    </r>
    <r>
      <rPr>
        <sz val="9"/>
        <color rgb="FF1A1A1A"/>
        <rFont val="Arial"/>
        <family val="2"/>
      </rPr>
      <t>c</t>
    </r>
    <r>
      <rPr>
        <sz val="9"/>
        <color rgb="FF010101"/>
        <rFont val="Arial"/>
        <family val="2"/>
      </rPr>
      <t xml:space="preserve">k </t>
    </r>
    <r>
      <rPr>
        <sz val="9"/>
        <color rgb="FF313131"/>
        <rFont val="Arial"/>
        <family val="2"/>
      </rPr>
      <t xml:space="preserve">(Armstrong </t>
    </r>
    <r>
      <rPr>
        <sz val="9"/>
        <color rgb="FF1A1A1A"/>
        <rFont val="Arial"/>
        <family val="2"/>
      </rPr>
      <t>or approved equ</t>
    </r>
    <r>
      <rPr>
        <sz val="9"/>
        <color rgb="FF010101"/>
        <rFont val="Arial"/>
        <family val="2"/>
      </rPr>
      <t>i</t>
    </r>
    <r>
      <rPr>
        <sz val="9"/>
        <color rgb="FF1A1A1A"/>
        <rFont val="Arial"/>
        <family val="2"/>
      </rPr>
      <t>va</t>
    </r>
    <r>
      <rPr>
        <sz val="9"/>
        <color rgb="FF010101"/>
        <rFont val="Arial"/>
        <family val="2"/>
      </rPr>
      <t>l</t>
    </r>
    <r>
      <rPr>
        <sz val="9"/>
        <color rgb="FF1A1A1A"/>
        <rFont val="Arial"/>
        <family val="2"/>
      </rPr>
      <t>ent) over the suspended gr</t>
    </r>
    <r>
      <rPr>
        <sz val="9"/>
        <color rgb="FF010101"/>
        <rFont val="Arial"/>
        <family val="2"/>
      </rPr>
      <t>i</t>
    </r>
    <r>
      <rPr>
        <sz val="9"/>
        <color rgb="FF1A1A1A"/>
        <rFont val="Arial"/>
        <family val="2"/>
      </rPr>
      <t xml:space="preserve">d system </t>
    </r>
    <r>
      <rPr>
        <sz val="9"/>
        <color rgb="FF313131"/>
        <rFont val="Arial"/>
        <family val="2"/>
      </rPr>
      <t>w</t>
    </r>
    <r>
      <rPr>
        <sz val="9"/>
        <color rgb="FF010101"/>
        <rFont val="Arial"/>
        <family val="2"/>
      </rPr>
      <t>i</t>
    </r>
    <r>
      <rPr>
        <sz val="9"/>
        <color rgb="FF1A1A1A"/>
        <rFont val="Arial"/>
        <family val="2"/>
      </rPr>
      <t>th hot d</t>
    </r>
    <r>
      <rPr>
        <sz val="9"/>
        <color rgb="FF010101"/>
        <rFont val="Arial"/>
        <family val="2"/>
      </rPr>
      <t>i</t>
    </r>
    <r>
      <rPr>
        <sz val="9"/>
        <color rgb="FF1A1A1A"/>
        <rFont val="Arial"/>
        <family val="2"/>
      </rPr>
      <t>pped precoated GI ang</t>
    </r>
    <r>
      <rPr>
        <sz val="9"/>
        <color rgb="FF010101"/>
        <rFont val="Arial"/>
        <family val="2"/>
      </rPr>
      <t>l</t>
    </r>
    <r>
      <rPr>
        <sz val="9"/>
        <color rgb="FF1A1A1A"/>
        <rFont val="Arial"/>
        <family val="2"/>
      </rPr>
      <t>e sect</t>
    </r>
    <r>
      <rPr>
        <sz val="9"/>
        <color rgb="FF010101"/>
        <rFont val="Arial"/>
        <family val="2"/>
      </rPr>
      <t>i</t>
    </r>
    <r>
      <rPr>
        <sz val="9"/>
        <color rgb="FF1A1A1A"/>
        <rFont val="Arial"/>
        <family val="2"/>
      </rPr>
      <t>ons 24 x 24 x 0.9 mm s</t>
    </r>
    <r>
      <rPr>
        <sz val="9"/>
        <color rgb="FF010101"/>
        <rFont val="Arial"/>
        <family val="2"/>
      </rPr>
      <t>i</t>
    </r>
    <r>
      <rPr>
        <sz val="9"/>
        <color rgb="FF1A1A1A"/>
        <rFont val="Arial"/>
        <family val="2"/>
      </rPr>
      <t xml:space="preserve">ze on </t>
    </r>
    <r>
      <rPr>
        <sz val="9"/>
        <color rgb="FF313131"/>
        <rFont val="Arial"/>
        <family val="2"/>
      </rPr>
      <t>wa</t>
    </r>
    <r>
      <rPr>
        <sz val="9"/>
        <color rgb="FF010101"/>
        <rFont val="Arial"/>
        <family val="2"/>
      </rPr>
      <t>ll</t>
    </r>
    <r>
      <rPr>
        <sz val="9"/>
        <color rgb="FF1A1A1A"/>
        <rFont val="Arial"/>
        <family val="2"/>
      </rPr>
      <t>s / part</t>
    </r>
    <r>
      <rPr>
        <sz val="9"/>
        <color rgb="FF010101"/>
        <rFont val="Arial"/>
        <family val="2"/>
      </rPr>
      <t>i</t>
    </r>
    <r>
      <rPr>
        <sz val="9"/>
        <color rgb="FF1A1A1A"/>
        <rFont val="Arial"/>
        <family val="2"/>
      </rPr>
      <t>t</t>
    </r>
    <r>
      <rPr>
        <sz val="9"/>
        <color rgb="FF010101"/>
        <rFont val="Arial"/>
        <family val="2"/>
      </rPr>
      <t>i</t>
    </r>
    <r>
      <rPr>
        <sz val="9"/>
        <color rgb="FF1A1A1A"/>
        <rFont val="Arial"/>
        <family val="2"/>
      </rPr>
      <t>ons T Sect</t>
    </r>
    <r>
      <rPr>
        <sz val="9"/>
        <color rgb="FF010101"/>
        <rFont val="Arial"/>
        <family val="2"/>
      </rPr>
      <t>i</t>
    </r>
    <r>
      <rPr>
        <sz val="9"/>
        <color rgb="FF1A1A1A"/>
        <rFont val="Arial"/>
        <family val="2"/>
      </rPr>
      <t>ons 24 x 38x 0.7 mm s</t>
    </r>
    <r>
      <rPr>
        <sz val="9"/>
        <color rgb="FF010101"/>
        <rFont val="Arial"/>
        <family val="2"/>
      </rPr>
      <t>i</t>
    </r>
    <r>
      <rPr>
        <sz val="9"/>
        <color rgb="FF1A1A1A"/>
        <rFont val="Arial"/>
        <family val="2"/>
      </rPr>
      <t xml:space="preserve">ze </t>
    </r>
    <r>
      <rPr>
        <sz val="9"/>
        <color rgb="FF010101"/>
        <rFont val="Arial"/>
        <family val="2"/>
      </rPr>
      <t>i</t>
    </r>
    <r>
      <rPr>
        <sz val="9"/>
        <color rgb="FF1A1A1A"/>
        <rFont val="Arial"/>
        <family val="2"/>
      </rPr>
      <t xml:space="preserve">n </t>
    </r>
    <r>
      <rPr>
        <sz val="9"/>
        <color rgb="FF010101"/>
        <rFont val="Arial"/>
        <family val="2"/>
      </rPr>
      <t>b</t>
    </r>
    <r>
      <rPr>
        <sz val="9"/>
        <color rgb="FF1A1A1A"/>
        <rFont val="Arial"/>
        <family val="2"/>
      </rPr>
      <t>ottom d</t>
    </r>
    <r>
      <rPr>
        <sz val="9"/>
        <color rgb="FF010101"/>
        <rFont val="Arial"/>
        <family val="2"/>
      </rPr>
      <t>i</t>
    </r>
    <r>
      <rPr>
        <sz val="9"/>
        <color rgb="FF1A1A1A"/>
        <rFont val="Arial"/>
        <family val="2"/>
      </rPr>
      <t>rect</t>
    </r>
    <r>
      <rPr>
        <sz val="9"/>
        <color rgb="FF010101"/>
        <rFont val="Arial"/>
        <family val="2"/>
      </rPr>
      <t>i</t>
    </r>
    <r>
      <rPr>
        <sz val="9"/>
        <color rgb="FF1A1A1A"/>
        <rFont val="Arial"/>
        <family val="2"/>
      </rPr>
      <t xml:space="preserve">ons to form 600 x 600 gr </t>
    </r>
    <r>
      <rPr>
        <sz val="9"/>
        <color rgb="FF010101"/>
        <rFont val="Arial"/>
        <family val="2"/>
      </rPr>
      <t>i</t>
    </r>
    <r>
      <rPr>
        <sz val="9"/>
        <color rgb="FF1A1A1A"/>
        <rFont val="Arial"/>
        <family val="2"/>
      </rPr>
      <t xml:space="preserve">d. Necessary cut outs for </t>
    </r>
    <r>
      <rPr>
        <sz val="9"/>
        <color rgb="FF010101"/>
        <rFont val="Arial"/>
        <family val="2"/>
      </rPr>
      <t>li</t>
    </r>
    <r>
      <rPr>
        <sz val="9"/>
        <color rgb="FF1A1A1A"/>
        <rFont val="Arial"/>
        <family val="2"/>
      </rPr>
      <t>ght</t>
    </r>
    <r>
      <rPr>
        <sz val="9"/>
        <color rgb="FF010101"/>
        <rFont val="Arial"/>
        <family val="2"/>
      </rPr>
      <t>i</t>
    </r>
    <r>
      <rPr>
        <sz val="9"/>
        <color rgb="FF1A1A1A"/>
        <rFont val="Arial"/>
        <family val="2"/>
      </rPr>
      <t>ng fixtures, a</t>
    </r>
    <r>
      <rPr>
        <sz val="9"/>
        <color rgb="FF010101"/>
        <rFont val="Arial"/>
        <family val="2"/>
      </rPr>
      <t>i</t>
    </r>
    <r>
      <rPr>
        <sz val="9"/>
        <color rgb="FF1A1A1A"/>
        <rFont val="Arial"/>
        <family val="2"/>
      </rPr>
      <t>r cond</t>
    </r>
    <r>
      <rPr>
        <sz val="9"/>
        <color rgb="FF010101"/>
        <rFont val="Arial"/>
        <family val="2"/>
      </rPr>
      <t>i</t>
    </r>
    <r>
      <rPr>
        <sz val="9"/>
        <color rgb="FF1A1A1A"/>
        <rFont val="Arial"/>
        <family val="2"/>
      </rPr>
      <t>t</t>
    </r>
    <r>
      <rPr>
        <sz val="9"/>
        <color rgb="FF010101"/>
        <rFont val="Arial"/>
        <family val="2"/>
      </rPr>
      <t>i</t>
    </r>
    <r>
      <rPr>
        <sz val="9"/>
        <color rgb="FF1A1A1A"/>
        <rFont val="Arial"/>
        <family val="2"/>
      </rPr>
      <t>oner, a</t>
    </r>
    <r>
      <rPr>
        <sz val="9"/>
        <color rgb="FF010101"/>
        <rFont val="Arial"/>
        <family val="2"/>
      </rPr>
      <t>i</t>
    </r>
    <r>
      <rPr>
        <sz val="9"/>
        <color rgb="FF1A1A1A"/>
        <rFont val="Arial"/>
        <family val="2"/>
      </rPr>
      <t>r cond</t>
    </r>
    <r>
      <rPr>
        <sz val="9"/>
        <color rgb="FF010101"/>
        <rFont val="Arial"/>
        <family val="2"/>
      </rPr>
      <t>i</t>
    </r>
    <r>
      <rPr>
        <sz val="9"/>
        <color rgb="FF1A1A1A"/>
        <rFont val="Arial"/>
        <family val="2"/>
      </rPr>
      <t>t</t>
    </r>
    <r>
      <rPr>
        <sz val="9"/>
        <color rgb="FF010101"/>
        <rFont val="Arial"/>
        <family val="2"/>
      </rPr>
      <t>i</t>
    </r>
    <r>
      <rPr>
        <sz val="9"/>
        <color rgb="FF1A1A1A"/>
        <rFont val="Arial"/>
        <family val="2"/>
      </rPr>
      <t>on</t>
    </r>
    <r>
      <rPr>
        <sz val="9"/>
        <color rgb="FF010101"/>
        <rFont val="Arial"/>
        <family val="2"/>
      </rPr>
      <t>i</t>
    </r>
    <r>
      <rPr>
        <sz val="9"/>
        <color rgb="FF1A1A1A"/>
        <rFont val="Arial"/>
        <family val="2"/>
      </rPr>
      <t>ng gr</t>
    </r>
    <r>
      <rPr>
        <sz val="9"/>
        <color rgb="FF010101"/>
        <rFont val="Arial"/>
        <family val="2"/>
      </rPr>
      <t>ill</t>
    </r>
    <r>
      <rPr>
        <sz val="9"/>
        <color rgb="FF1A1A1A"/>
        <rFont val="Arial"/>
        <family val="2"/>
      </rPr>
      <t xml:space="preserve">s etc. to </t>
    </r>
    <r>
      <rPr>
        <sz val="9"/>
        <color rgb="FF010101"/>
        <rFont val="Arial"/>
        <family val="2"/>
      </rPr>
      <t>b</t>
    </r>
    <r>
      <rPr>
        <sz val="9"/>
        <color rgb="FF1A1A1A"/>
        <rFont val="Arial"/>
        <family val="2"/>
      </rPr>
      <t>e prov</t>
    </r>
    <r>
      <rPr>
        <sz val="9"/>
        <color rgb="FF010101"/>
        <rFont val="Arial"/>
        <family val="2"/>
      </rPr>
      <t>i</t>
    </r>
    <r>
      <rPr>
        <sz val="9"/>
        <color rgb="FF1A1A1A"/>
        <rFont val="Arial"/>
        <family val="2"/>
      </rPr>
      <t>ded</t>
    </r>
  </si>
  <si>
    <t>Sq.Ft</t>
  </si>
  <si>
    <r>
      <t>Glass door ( Main Entrance Door)</t>
    </r>
    <r>
      <rPr>
        <sz val="12"/>
        <color theme="1"/>
        <rFont val="Calibri"/>
        <family val="2"/>
        <scheme val="minor"/>
      </rPr>
      <t>Providing and fixing Entrance Door in  with 12 mm thick Toughned Glass (as per Approved design including Bank’s LOGO) with  floor springs and fittings of OZONE/KOLF make fixed in Universal model PATCH fittings (OZONE/KOLF make) as per design.  The item includes providing and fixing double action Floor spring for the door and S.S. handle at last 600 long on both side of glass complete to the satisfaction of Architect/Bank (Size 2100x900mm)</t>
    </r>
  </si>
  <si>
    <r>
      <t xml:space="preserve">RM Cabin and Conference Room Door </t>
    </r>
    <r>
      <rPr>
        <sz val="11"/>
        <color theme="1"/>
        <rFont val="Calibri"/>
        <family val="2"/>
        <scheme val="minor"/>
      </rPr>
      <t>-Fully Glazed</t>
    </r>
  </si>
  <si>
    <r>
      <t>Flush Door</t>
    </r>
    <r>
      <rPr>
        <sz val="12"/>
        <color theme="1"/>
        <rFont val="Calibri"/>
        <family val="2"/>
        <scheme val="minor"/>
      </rPr>
      <t>( In electrical, RCC and Record  room)Providing and fixing glazed Flush doors 35 mm thick with 1.0 mm laminates on both sides.  The item includes cedarwood chaukhat made from 75x50 cedarwood.  The door is to be complete with Night latch door Lock        (Godrej Made) 200 mm SS/Brass handles, brass Stopper, Tower bolts, 119 mm Brass Hinges, door closers etc. all cedarwood surfaces to be melamine polished complete to the satisfaction of Architect/Bank  
SIZE 900 X 2100  ( Glass size 450 x 600 mm)</t>
    </r>
  </si>
  <si>
    <r>
      <rPr>
        <b/>
        <sz val="12"/>
        <color theme="1"/>
        <rFont val="Calibri"/>
        <family val="2"/>
        <scheme val="minor"/>
      </rPr>
      <t>Officers Table with side table</t>
    </r>
    <r>
      <rPr>
        <sz val="12"/>
        <color theme="1"/>
        <rFont val="Calibri"/>
        <family val="2"/>
        <scheme val="minor"/>
      </rPr>
      <t>: Providing and fixing Executive Table as per main specification but finished in 1 mm laminate in two or more colours. The table size to be 5’ x 2’-6” x 2’-6” &amp; storage unit    2'-6" x 1'-6" x 2'.6" (with drawer unit keyboard tray and storage unit below drawer unit.)</t>
    </r>
  </si>
  <si>
    <t>Supplying, Installation &amp; Commissioning of 5 Star Rated all copper (condenser) split AC system as spec. or approved make, including indoor &amp; outdoor copper tubes (4 mt along with machine), drain pipes, condenser unit etc. complete as per drg, detail including stabilizers and stand &amp; instruction of Architect. Including maintenance/ service till defect liability period</t>
  </si>
  <si>
    <t xml:space="preserve"> ELECTRICAL WORK</t>
  </si>
  <si>
    <t>Sl.No</t>
  </si>
  <si>
    <t>Description Of Work</t>
  </si>
  <si>
    <t>Qty</t>
  </si>
  <si>
    <t>Rate</t>
  </si>
  <si>
    <t>Unit</t>
  </si>
  <si>
    <t>Amount                    ( Rs.)</t>
  </si>
  <si>
    <t>Locally Fabricated free standing floor mounting fully Switch board (Cubical type) fabricated out of 16SWG and powder coated with Siemens grey shade (L&amp;T)</t>
  </si>
  <si>
    <t>Main Electrical LT Panel</t>
  </si>
  <si>
    <t>Feeder Identification:MLT Panel</t>
  </si>
  <si>
    <t>The panel board comprising as under</t>
  </si>
  <si>
    <t>Incomer:</t>
  </si>
  <si>
    <t>1Set of incoming feeder comprising of 200A TPN MCCB -1No</t>
  </si>
  <si>
    <t>Bus bar chamber: 200A TPN Al Bus bar,PVC sleeved supported by necessary insulators Instrument compartment in the panel consists of the following:</t>
  </si>
  <si>
    <t>3Nos 250A/5Amps 10VA Class 1 CTs</t>
  </si>
  <si>
    <t>RYB Indicatior -1Set</t>
  </si>
  <si>
    <t>Ammeter Selector switch-1Set</t>
  </si>
  <si>
    <t>Voltmeter Selector switch-1Set</t>
  </si>
  <si>
    <t>Potential transformer -1Set</t>
  </si>
  <si>
    <t>(0-300)A  Ammeter-1Set</t>
  </si>
  <si>
    <t>(0-500)V Voltmeter -1Set</t>
  </si>
  <si>
    <t>Control Fuses</t>
  </si>
  <si>
    <t>Outgoings:</t>
  </si>
  <si>
    <t>100A TPN SFU-1No</t>
  </si>
  <si>
    <t xml:space="preserve">125A TPN SFU Switch - 1 No </t>
  </si>
  <si>
    <t>63A TPN SFU -6Nos</t>
  </si>
  <si>
    <t>Set</t>
  </si>
  <si>
    <t xml:space="preserve">Supply&amp;Installation&amp;Commisioing of the following </t>
  </si>
  <si>
    <t>LIGHTING DB(6 WAY TPN PHASE SEGREGATED DB)</t>
  </si>
  <si>
    <t>Three Phase, Phase SEGREGATED Distribution board with nuetral bar,earth bar,cables ties,top and bottom removable gland plate and with necessary adopter boxes if any.The DB should be IP 42 metallic double door with provisioin of MCB&amp;ELCB etc as required including cuting of wall and plastering the same with neat finish.It comprising as follows:-</t>
  </si>
  <si>
    <t>( Make:MDS/Hager)</t>
  </si>
  <si>
    <t>Incomer : 63A TPN MCB</t>
  </si>
  <si>
    <t>40A DP MCB -3Nos</t>
  </si>
  <si>
    <t>10/6A SP MCBs- 18Nos</t>
  </si>
  <si>
    <t>POWER DB(6WAY TPN PHASE SEGREGATEDDB)</t>
  </si>
  <si>
    <t>Three Phase, Phase SEGREGATEDDistribution board with nuetral bar,earth bar,cables ties,top and bottom removable gland plate and with necessary adopter boxes if any.The DB should be IP 42 metallicdouble door with provisioin of MCB&amp;ELCB etc as required including cuting of wall and plastering the same with neat finish.It comprising as follows:-</t>
  </si>
  <si>
    <t>63A DP MCB-3Nos</t>
  </si>
  <si>
    <t>10-32 A /25/20A SP MCBs- 18Nos</t>
  </si>
  <si>
    <r>
      <t>Supply, erection, testing and commissioning of three phase 8 WAY, TPN MCB DB double door vertical  type, IP  42 powder coated for Main DB  with:                                                                                                                                                                                                                    125A TPN MCCB – 1No as INCOMER                                                                                                                                                                                                                                                                                             40A TP MCB - 2 Nos  &amp;                                                                                                                          32 ASPMCB - 6</t>
    </r>
    <r>
      <rPr>
        <i/>
        <sz val="10"/>
        <rFont val="Arial"/>
        <family val="2"/>
      </rPr>
      <t xml:space="preserve"> Nos  </t>
    </r>
    <r>
      <rPr>
        <i/>
        <sz val="10"/>
        <color indexed="10"/>
        <rFont val="Arial"/>
        <family val="2"/>
      </rPr>
      <t xml:space="preserve">   </t>
    </r>
    <r>
      <rPr>
        <i/>
        <sz val="10"/>
        <color indexed="8"/>
        <rFont val="Arial"/>
        <family val="2"/>
      </rPr>
      <t xml:space="preserve">                                                                                                                                                                              Including all interconnections &amp; accessories etc </t>
    </r>
  </si>
  <si>
    <t>1No</t>
  </si>
  <si>
    <t>C DB(12WAY SPN  DB)</t>
  </si>
  <si>
    <t>12 Way  SPN Distribution board with nuetral bar,earth bar,cables ties,top and bottom removable gland plate and with necessaryadopter boxes if any.The DB should be IP 42 metallic double door with provisioin of MCB&amp;ELCB etc as required including cuting of wall and plastering the same with neat finish.It comprising as follows:-</t>
  </si>
  <si>
    <t>Incomer : 63ADP MCB</t>
  </si>
  <si>
    <t>10A SP MCBs- 10Nos</t>
  </si>
  <si>
    <t>Supply&amp;Installation of the following with the necessary enclosure and adopter boxes if necessary,</t>
  </si>
  <si>
    <t>a) 63A TPN MCB ( UPS MAIN)</t>
  </si>
  <si>
    <t xml:space="preserve">b) 63A DP MCB ( UPS INPUT /OUTPUT) </t>
  </si>
  <si>
    <t>Supply&amp;Installation of 32A Metal Clad Socket with top in a specified company manufactured box with suitable rating MCB for connecting A/C points</t>
  </si>
  <si>
    <t>Supply&amp;Installation of 250A 4Pole Changover switch with Enclosure</t>
  </si>
  <si>
    <t>Supply&amp;Installation of 63A Phase Changer with indicator</t>
  </si>
  <si>
    <t>LT CABLES</t>
  </si>
  <si>
    <t>Supply&amp;Laying of the following cables in built up trenches,on wall, or in the ground as per the case may be,with proper clamping with necessary fixing materials etc.Installing testing&amp;commisioing of 1100V grede UGcable as per IS 7098/1554 ( Finolex/ Universal)</t>
  </si>
  <si>
    <t xml:space="preserve">3.5Corex 70 Sqmm Aluminium Armored cable (EB main with generator) </t>
  </si>
  <si>
    <t>Mtr</t>
  </si>
  <si>
    <t>End Termination of the above cables with proper Glands and Lugs</t>
  </si>
  <si>
    <t>3.5Corex70Sqmm Aluminium Armored cable</t>
  </si>
  <si>
    <t>WIRING</t>
  </si>
  <si>
    <t>Light/Fan  point  wiring with 3 of 1.5 sqmm Finolex  FRLS  PVC insulated copper conductor to be laid in 2mm suitable PVC conduit with Bend,Couplings, etc.. And fixing with clamps screws etc.All conduits to be laid above the false ceiling/partition/concealed in the walletc. Wiring  to be connected with supply &amp; Fixing of6A  Modular  type switch(MK/ROMA) with suitable Modular plate and metal Box</t>
  </si>
  <si>
    <t>a) One light Controlled by One Switch</t>
  </si>
  <si>
    <t>Pts</t>
  </si>
  <si>
    <t>b) Two  light Controlled by  One Switch</t>
  </si>
  <si>
    <t>c) 6A Switch box Sockets in the switch board itself</t>
  </si>
  <si>
    <t>Supply&amp;Wiring with Flame Retardant Insulated PVc  copper wire as per grade IS 994 for Circuits,Computer point,Power points within 2mm thk PVc conduits with necessary accessories and with proper clamps and to be concealed below the falce ceiling. It comprises as follows:-</t>
  </si>
  <si>
    <t>a) 3Runs of 2.5Sqmm  copper wire in PVC conduit for circuit mains</t>
  </si>
  <si>
    <t>b) 3Runs of 2.5Sqmm  copper wire in PVC conduit for Power points</t>
  </si>
  <si>
    <t>c) 3Runs of 2.5Sqmm  copper wire in PVC conduit for computer  points</t>
  </si>
  <si>
    <t xml:space="preserve">d) 2Runs of 4Sqmm   copper wire+2.5Sqmm copper wire in PVC conduit for AC wiring </t>
  </si>
  <si>
    <t>d) 4 Runs of 10 Sqmm   copper wire+2.5Sqmm copper wire in PVC conduit for UPS / LDB / RDB</t>
  </si>
  <si>
    <t xml:space="preserve">d) 2Runs of 10 Sqmm   copper wire+2.5Sqmm copper wire in PVC conduit for UPS  wiring </t>
  </si>
  <si>
    <t>E</t>
  </si>
  <si>
    <t>POWER POINT OUTLETS</t>
  </si>
  <si>
    <t>Supply&amp;Installation of  4 Nos of 6A Sockets (UPS Point) controlled by 2Nos  16A  Switches  with front plate with enclosure and other accessories etc..(MK /ROMA)</t>
  </si>
  <si>
    <t xml:space="preserve">Supply&amp;Installation of 1Nos of 6A Socket controlled by 1No 6A Switch with front plate with enclosure and other accessories etc..(MK /ROMA) (Raw Power) </t>
  </si>
  <si>
    <t>Supply&amp;Installation of  1 Nos of 6A Sockets controlled by 2Nos  16A  Switches  with front plate with enclosure and other accessories etc..(MK /ROMA)</t>
  </si>
  <si>
    <t>F</t>
  </si>
  <si>
    <t>LIGHTING FIXTURES</t>
  </si>
  <si>
    <t>Supply, Fixing  &amp; Commisioning of Recess  mounting type 2x36W LED   fitting with Lamps and  withDown Rods &amp;  fixing accessories.,(WVP 71236))</t>
  </si>
  <si>
    <t>Supply, Fixing  &amp; Commisioning of Recess mounting type 2x18W LED downlighter fitting with Lamps and other fixing accessories.(FBH 225/118)</t>
  </si>
  <si>
    <t>Supply &amp; Fixing of exhaust fan</t>
  </si>
  <si>
    <t xml:space="preserve">Supply and installation of tube-light fitting with lamp and with necessary fixing accessories etc </t>
  </si>
  <si>
    <t xml:space="preserve">Set </t>
  </si>
  <si>
    <t>G</t>
  </si>
  <si>
    <t>Providing dedicated earthing with 600x600x3.15mm copper plate along with 50mm dia.10feetlong G.I pipe with other accessories in the earth filled with necessary salt,charcoal,etc. It should be covered with G.I Manhole cover with necessary civil works.etc..</t>
  </si>
  <si>
    <t>Supply &amp; Laying  of 10 Sqmm PVC Insulated Multistrand copper conductor laid in 25mm dia PVC pipe for Dedicated earth leads from the earth electrodes tothe UPSsystem</t>
  </si>
  <si>
    <t>Providing general earthing with 50mm dia.10feetlong G.I pipe with other accessories in the earth filled with necessary salt,charcoal,etc. It should be covered with G.I Manhole cover with necessary civil works.etc..</t>
  </si>
  <si>
    <t>Supply&amp;Laying of 8SWG copper wire</t>
  </si>
  <si>
    <t>Supply and laying 3.5 core x 35 sqmm UG armoured cable for generator</t>
  </si>
  <si>
    <t>P/Mtr</t>
  </si>
  <si>
    <t>Supply and fixing 100 Amps 4P changeover switch for generator</t>
  </si>
  <si>
    <t>P/No</t>
  </si>
  <si>
    <t>H</t>
  </si>
  <si>
    <t>TELECOMMUNICATION CABLING</t>
  </si>
  <si>
    <t>Supply &amp; Laying of 2 pair telephone cable in the 2mm Thk suitable PVC conduit for all telephone points(delton)</t>
  </si>
  <si>
    <t>Supply &amp; Fixing of RJ 11 Telephone Sockets</t>
  </si>
  <si>
    <t>Supply&amp;Installation of 30 Pair KRONE Box with Enclosure</t>
  </si>
  <si>
    <t>Total for Electrical works</t>
  </si>
  <si>
    <t>* Quantities mentioned above are only rough estimates. Final Quantity might vary as per site conditions.</t>
  </si>
  <si>
    <t>Total after Tax</t>
  </si>
  <si>
    <t>Grand Total</t>
  </si>
  <si>
    <t>All pages to be sighned and seal of Contractor</t>
  </si>
  <si>
    <t>sighn and seal</t>
  </si>
  <si>
    <t xml:space="preserve"> COST FOR PROPOSED INTERIOR WORK FOR CENTRAL BANK OF  INDIA, REGIONAL OFFICE PREMISES AT WARANGAL</t>
  </si>
  <si>
    <r>
      <t>ADD GST @</t>
    </r>
    <r>
      <rPr>
        <b/>
        <u/>
        <sz val="14"/>
        <color theme="1"/>
        <rFont val="Calibri"/>
        <family val="2"/>
        <scheme val="minor"/>
      </rPr>
      <t xml:space="preserve">18 </t>
    </r>
    <r>
      <rPr>
        <b/>
        <sz val="14"/>
        <color theme="1"/>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</si>
</sst>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_(* \(#,##0.00\);_(* &quot;-&quot;??_);_(@_)"/>
    <numFmt numFmtId="165" formatCode="_(* #,##0_);_(* \(#,##0\);_(* &quot;-&quot;??_);_(@_)"/>
  </numFmts>
  <fonts count="44">
    <font>
      <sz val="11"/>
      <color theme="1"/>
      <name val="Calibri"/>
      <charset val="134"/>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Times New Roman"/>
      <family val="1"/>
    </font>
    <font>
      <sz val="11"/>
      <color theme="1"/>
      <name val="Times New Roman"/>
      <family val="1"/>
    </font>
    <font>
      <i/>
      <sz val="10"/>
      <color rgb="FF050505"/>
      <name val="Times New Roman"/>
      <family val="1"/>
    </font>
    <font>
      <sz val="12"/>
      <color theme="1"/>
      <name val="Calibri"/>
      <family val="2"/>
      <scheme val="minor"/>
    </font>
    <font>
      <b/>
      <sz val="12"/>
      <color theme="1"/>
      <name val="Calibri"/>
      <family val="2"/>
      <scheme val="minor"/>
    </font>
    <font>
      <sz val="14"/>
      <color theme="1"/>
      <name val="Calibri"/>
      <family val="2"/>
      <scheme val="minor"/>
    </font>
    <font>
      <b/>
      <sz val="14"/>
      <color theme="1"/>
      <name val="Calibri"/>
      <family val="2"/>
      <scheme val="minor"/>
    </font>
    <font>
      <b/>
      <sz val="11"/>
      <color theme="1"/>
      <name val="Calibri"/>
      <family val="2"/>
      <scheme val="minor"/>
    </font>
    <font>
      <b/>
      <sz val="14"/>
      <color rgb="FF1A1A1A"/>
      <name val="Arial"/>
      <family val="2"/>
    </font>
    <font>
      <b/>
      <sz val="14"/>
      <color rgb="FF080808"/>
      <name val="Arial"/>
      <family val="2"/>
    </font>
    <font>
      <b/>
      <sz val="11"/>
      <color theme="1"/>
      <name val="Times New Roman"/>
      <family val="1"/>
    </font>
    <font>
      <i/>
      <sz val="14"/>
      <color rgb="FF050505"/>
      <name val="Calibri"/>
      <family val="2"/>
      <scheme val="minor"/>
    </font>
    <font>
      <b/>
      <i/>
      <sz val="14"/>
      <color theme="1"/>
      <name val="Calibri"/>
      <family val="2"/>
      <scheme val="minor"/>
    </font>
    <font>
      <b/>
      <sz val="16"/>
      <color theme="1"/>
      <name val="Calibri"/>
      <family val="2"/>
      <scheme val="minor"/>
    </font>
    <font>
      <sz val="16"/>
      <color theme="1"/>
      <name val="Calibri"/>
      <family val="2"/>
      <scheme val="minor"/>
    </font>
    <font>
      <sz val="9"/>
      <color rgb="FF1A1A1A"/>
      <name val="Arial"/>
      <family val="2"/>
    </font>
    <font>
      <sz val="9"/>
      <color theme="1"/>
      <name val="Arial"/>
      <family val="2"/>
    </font>
    <font>
      <sz val="9"/>
      <color rgb="FF2A2A2A"/>
      <name val="Arial"/>
      <family val="2"/>
    </font>
    <font>
      <sz val="9.5"/>
      <color rgb="FF010101"/>
      <name val="Arial"/>
      <family val="2"/>
    </font>
    <font>
      <sz val="9"/>
      <color rgb="FF010101"/>
      <name val="Arial"/>
      <family val="2"/>
    </font>
    <font>
      <sz val="9"/>
      <color rgb="FF313131"/>
      <name val="Arial"/>
      <family val="2"/>
    </font>
    <font>
      <b/>
      <i/>
      <sz val="10"/>
      <color theme="1"/>
      <name val="Arial"/>
      <family val="2"/>
    </font>
    <font>
      <i/>
      <sz val="10"/>
      <color theme="1"/>
      <name val="Calibri"/>
      <family val="2"/>
      <scheme val="minor"/>
    </font>
    <font>
      <b/>
      <i/>
      <sz val="10"/>
      <color indexed="8"/>
      <name val="Arial"/>
      <family val="2"/>
    </font>
    <font>
      <i/>
      <sz val="11"/>
      <color indexed="8"/>
      <name val="Arial"/>
      <family val="2"/>
    </font>
    <font>
      <b/>
      <i/>
      <sz val="11"/>
      <color indexed="8"/>
      <name val="Arial"/>
      <family val="2"/>
    </font>
    <font>
      <b/>
      <i/>
      <sz val="10"/>
      <name val="Arial"/>
      <family val="2"/>
    </font>
    <font>
      <i/>
      <sz val="10"/>
      <name val="Arial"/>
      <family val="2"/>
    </font>
    <font>
      <i/>
      <sz val="10"/>
      <color indexed="8"/>
      <name val="Arial"/>
      <family val="2"/>
    </font>
    <font>
      <i/>
      <sz val="10"/>
      <color rgb="FF000000"/>
      <name val="Arial"/>
      <family val="2"/>
    </font>
    <font>
      <i/>
      <sz val="10"/>
      <color indexed="10"/>
      <name val="Arial"/>
      <family val="2"/>
    </font>
    <font>
      <sz val="10"/>
      <name val="Arial"/>
      <family val="2"/>
    </font>
    <font>
      <i/>
      <sz val="10"/>
      <color theme="1"/>
      <name val="Trebuchet MS"/>
      <family val="2"/>
    </font>
    <font>
      <b/>
      <i/>
      <sz val="11"/>
      <color theme="1"/>
      <name val="Calibri"/>
      <family val="2"/>
      <scheme val="minor"/>
    </font>
    <font>
      <b/>
      <u/>
      <sz val="14"/>
      <color theme="1"/>
      <name val="Calibri"/>
      <family val="2"/>
      <scheme val="minor"/>
    </font>
  </fonts>
  <fills count="3">
    <fill>
      <patternFill patternType="none"/>
    </fill>
    <fill>
      <patternFill patternType="gray125"/>
    </fill>
    <fill>
      <patternFill patternType="solid">
        <fgColor rgb="FFFFFF00"/>
        <bgColor indexed="64"/>
      </patternFill>
    </fill>
  </fills>
  <borders count="65">
    <border>
      <left/>
      <right/>
      <top/>
      <bottom/>
      <diagonal/>
    </border>
    <border>
      <left/>
      <right style="medium">
        <color auto="1"/>
      </right>
      <top style="medium">
        <color auto="1"/>
      </top>
      <bottom style="medium">
        <color auto="1"/>
      </bottom>
      <diagonal/>
    </border>
    <border>
      <left/>
      <right style="medium">
        <color rgb="FF000000"/>
      </right>
      <top/>
      <bottom/>
      <diagonal/>
    </border>
    <border>
      <left/>
      <right/>
      <top/>
      <bottom style="medium">
        <color rgb="FF000000"/>
      </bottom>
      <diagonal/>
    </border>
    <border>
      <left/>
      <right style="medium">
        <color rgb="FF000000"/>
      </right>
      <top/>
      <bottom style="medium">
        <color rgb="FF000000"/>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bottom/>
      <diagonal/>
    </border>
    <border>
      <left/>
      <right style="medium">
        <color rgb="FF000000"/>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medium">
        <color rgb="FF000000"/>
      </right>
      <top style="medium">
        <color auto="1"/>
      </top>
      <bottom style="medium">
        <color auto="1"/>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top style="medium">
        <color rgb="FF000000"/>
      </top>
      <bottom style="medium">
        <color rgb="FF000000"/>
      </bottom>
      <diagonal/>
    </border>
    <border>
      <left style="medium">
        <color rgb="FF000000"/>
      </left>
      <right style="medium">
        <color rgb="FF000000"/>
      </right>
      <top/>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
      <left style="medium">
        <color rgb="FF000000"/>
      </left>
      <right style="medium">
        <color rgb="FF000000"/>
      </right>
      <top/>
      <bottom style="medium">
        <color auto="1"/>
      </bottom>
      <diagonal/>
    </border>
    <border>
      <left style="medium">
        <color rgb="FF000000"/>
      </left>
      <right style="medium">
        <color rgb="FF000000"/>
      </right>
      <top style="medium">
        <color indexed="64"/>
      </top>
      <bottom/>
      <diagonal/>
    </border>
    <border>
      <left/>
      <right style="medium">
        <color indexed="64"/>
      </right>
      <top style="medium">
        <color indexed="64"/>
      </top>
      <bottom/>
      <diagonal/>
    </border>
    <border>
      <left style="medium">
        <color rgb="FF000000"/>
      </left>
      <right/>
      <top/>
      <bottom style="medium">
        <color rgb="FF000000"/>
      </bottom>
      <diagonal/>
    </border>
    <border>
      <left style="medium">
        <color rgb="FF000000"/>
      </left>
      <right/>
      <top style="medium">
        <color rgb="FF000000"/>
      </top>
      <bottom/>
      <diagonal/>
    </border>
    <border>
      <left style="medium">
        <color rgb="FF000000"/>
      </left>
      <right style="medium">
        <color rgb="FF000000"/>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style="medium">
        <color indexed="64"/>
      </left>
      <right style="medium">
        <color rgb="FF000000"/>
      </right>
      <top style="medium">
        <color indexed="64"/>
      </top>
      <bottom/>
      <diagonal/>
    </border>
    <border>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bottom style="medium">
        <color indexed="64"/>
      </bottom>
      <diagonal/>
    </border>
    <border>
      <left style="medium">
        <color rgb="FF000000"/>
      </left>
      <right style="medium">
        <color indexed="64"/>
      </right>
      <top/>
      <bottom style="medium">
        <color indexed="64"/>
      </bottom>
      <diagonal/>
    </border>
    <border>
      <left style="medium">
        <color rgb="FF000000"/>
      </left>
      <right/>
      <top style="medium">
        <color indexed="64"/>
      </top>
      <bottom style="medium">
        <color indexed="64"/>
      </bottom>
      <diagonal/>
    </border>
    <border>
      <left style="medium">
        <color indexed="64"/>
      </left>
      <right style="medium">
        <color rgb="FF000000"/>
      </right>
      <top/>
      <bottom/>
      <diagonal/>
    </border>
    <border>
      <left style="medium">
        <color rgb="FF000000"/>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right style="medium">
        <color rgb="FF1F1F1F"/>
      </right>
      <top style="medium">
        <color auto="1"/>
      </top>
      <bottom style="medium">
        <color auto="1"/>
      </bottom>
      <diagonal/>
    </border>
    <border>
      <left/>
      <right style="medium">
        <color rgb="FF7C7C7C"/>
      </right>
      <top style="medium">
        <color auto="1"/>
      </top>
      <bottom style="medium">
        <color auto="1"/>
      </bottom>
      <diagonal/>
    </border>
    <border>
      <left style="medium">
        <color rgb="FF7C7C7C"/>
      </left>
      <right/>
      <top/>
      <bottom/>
      <diagonal/>
    </border>
    <border>
      <left/>
      <right style="medium">
        <color rgb="FF080808"/>
      </right>
      <top/>
      <bottom/>
      <diagonal/>
    </border>
    <border>
      <left/>
      <right style="medium">
        <color rgb="FF7C7C7C"/>
      </right>
      <top/>
      <bottom/>
      <diagonal/>
    </border>
    <border>
      <left style="medium">
        <color indexed="64"/>
      </left>
      <right style="medium">
        <color rgb="FF030000"/>
      </right>
      <top style="medium">
        <color indexed="64"/>
      </top>
      <bottom style="medium">
        <color indexed="64"/>
      </bottom>
      <diagonal/>
    </border>
    <border>
      <left style="medium">
        <color rgb="FF030000"/>
      </left>
      <right style="medium">
        <color rgb="FF7C7C7C"/>
      </right>
      <top style="medium">
        <color indexed="64"/>
      </top>
      <bottom style="medium">
        <color indexed="64"/>
      </bottom>
      <diagonal/>
    </border>
    <border>
      <left/>
      <right style="medium">
        <color rgb="FF080808"/>
      </right>
      <top style="medium">
        <color indexed="64"/>
      </top>
      <bottom style="medium">
        <color indexed="64"/>
      </bottom>
      <diagonal/>
    </border>
    <border>
      <left style="medium">
        <color rgb="FF7C7C7C"/>
      </left>
      <right style="medium">
        <color rgb="FF000000"/>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0" fontId="2" fillId="0" borderId="0"/>
    <xf numFmtId="164" fontId="2" fillId="0" borderId="0" applyFont="0" applyFill="0" applyBorder="0" applyAlignment="0" applyProtection="0"/>
  </cellStyleXfs>
  <cellXfs count="298">
    <xf numFmtId="0" fontId="0" fillId="0" borderId="0" xfId="0"/>
    <xf numFmtId="0" fontId="0" fillId="0" borderId="0" xfId="0" applyAlignment="1">
      <alignment vertical="center"/>
    </xf>
    <xf numFmtId="0" fontId="11" fillId="0" borderId="0" xfId="0" applyFont="1" applyAlignment="1">
      <alignment vertical="center"/>
    </xf>
    <xf numFmtId="0" fontId="12" fillId="0" borderId="0" xfId="0" applyFont="1"/>
    <xf numFmtId="0" fontId="0" fillId="0" borderId="14" xfId="0" applyBorder="1"/>
    <xf numFmtId="0" fontId="0" fillId="0" borderId="15" xfId="0" applyBorder="1"/>
    <xf numFmtId="0" fontId="0" fillId="0" borderId="16" xfId="0" applyBorder="1"/>
    <xf numFmtId="0" fontId="0" fillId="0" borderId="17" xfId="0" applyBorder="1"/>
    <xf numFmtId="0" fontId="0" fillId="0" borderId="0" xfId="0" applyBorder="1"/>
    <xf numFmtId="0" fontId="0" fillId="0" borderId="18" xfId="0" applyBorder="1"/>
    <xf numFmtId="0" fontId="12" fillId="0" borderId="17" xfId="0" applyFont="1" applyBorder="1"/>
    <xf numFmtId="0" fontId="12" fillId="0" borderId="18" xfId="0" applyFont="1" applyBorder="1"/>
    <xf numFmtId="0" fontId="0" fillId="0" borderId="19" xfId="0" applyBorder="1"/>
    <xf numFmtId="0" fontId="0" fillId="0" borderId="13" xfId="0" applyBorder="1"/>
    <xf numFmtId="0" fontId="0" fillId="0" borderId="20" xfId="0" applyBorder="1"/>
    <xf numFmtId="0" fontId="8" fillId="0" borderId="0" xfId="0" applyFont="1" applyBorder="1"/>
    <xf numFmtId="0" fontId="16" fillId="0" borderId="18" xfId="0" applyFont="1" applyBorder="1" applyAlignment="1">
      <alignment vertical="center"/>
    </xf>
    <xf numFmtId="0" fontId="12" fillId="0" borderId="0" xfId="0" applyFont="1" applyBorder="1"/>
    <xf numFmtId="0" fontId="17" fillId="0" borderId="0" xfId="0" applyFont="1" applyBorder="1" applyAlignment="1">
      <alignment vertical="center"/>
    </xf>
    <xf numFmtId="0" fontId="14" fillId="0" borderId="0" xfId="0" applyFont="1"/>
    <xf numFmtId="0" fontId="14" fillId="0" borderId="0" xfId="0" applyFont="1" applyBorder="1" applyAlignment="1">
      <alignment horizontal="right"/>
    </xf>
    <xf numFmtId="0" fontId="16" fillId="0" borderId="2" xfId="0" applyFont="1" applyBorder="1" applyAlignment="1">
      <alignment horizontal="justify" vertical="center" wrapText="1"/>
    </xf>
    <xf numFmtId="0" fontId="9" fillId="0" borderId="4" xfId="0" applyFont="1" applyBorder="1" applyAlignment="1">
      <alignment vertical="center" wrapText="1"/>
    </xf>
    <xf numFmtId="0" fontId="9" fillId="0" borderId="25" xfId="0" applyFont="1" applyBorder="1" applyAlignment="1">
      <alignment vertical="center" wrapText="1"/>
    </xf>
    <xf numFmtId="0" fontId="16" fillId="0" borderId="2" xfId="0" applyFont="1" applyBorder="1" applyAlignment="1">
      <alignment vertical="center" wrapText="1"/>
    </xf>
    <xf numFmtId="0" fontId="16" fillId="0" borderId="31" xfId="0" applyFont="1" applyBorder="1" applyAlignment="1">
      <alignment horizontal="justify" vertical="center" wrapText="1"/>
    </xf>
    <xf numFmtId="0" fontId="12" fillId="0" borderId="10" xfId="0" applyFont="1" applyBorder="1"/>
    <xf numFmtId="0" fontId="16" fillId="0" borderId="11" xfId="0" applyFont="1" applyBorder="1" applyAlignment="1">
      <alignment horizontal="left" vertical="center" wrapText="1"/>
    </xf>
    <xf numFmtId="0" fontId="16" fillId="0" borderId="21" xfId="0" applyFont="1" applyBorder="1" applyAlignment="1">
      <alignment horizontal="center" vertical="center" wrapText="1"/>
    </xf>
    <xf numFmtId="0" fontId="6" fillId="0" borderId="2" xfId="0" applyFont="1" applyBorder="1" applyAlignment="1">
      <alignment vertical="center" wrapText="1"/>
    </xf>
    <xf numFmtId="0" fontId="6" fillId="0" borderId="4" xfId="0" applyFont="1" applyBorder="1" applyAlignment="1">
      <alignment vertical="center" wrapText="1"/>
    </xf>
    <xf numFmtId="0" fontId="6" fillId="0" borderId="4" xfId="0" applyFont="1" applyBorder="1" applyAlignment="1">
      <alignment horizontal="justify" vertical="center" wrapText="1"/>
    </xf>
    <xf numFmtId="0" fontId="0" fillId="0" borderId="15" xfId="0" applyBorder="1" applyAlignment="1">
      <alignment horizontal="center"/>
    </xf>
    <xf numFmtId="0" fontId="0" fillId="0" borderId="0" xfId="0" applyAlignment="1">
      <alignment horizontal="center"/>
    </xf>
    <xf numFmtId="0" fontId="6" fillId="0" borderId="0" xfId="0" applyFont="1" applyBorder="1" applyAlignment="1">
      <alignment vertical="center" wrapText="1"/>
    </xf>
    <xf numFmtId="0" fontId="9" fillId="0" borderId="0" xfId="0" applyFont="1" applyBorder="1" applyAlignment="1">
      <alignment vertical="center" wrapText="1"/>
    </xf>
    <xf numFmtId="0" fontId="9" fillId="0" borderId="0" xfId="0" applyFont="1" applyBorder="1" applyAlignment="1">
      <alignment horizontal="center" vertical="center" wrapText="1"/>
    </xf>
    <xf numFmtId="0" fontId="16" fillId="0" borderId="23" xfId="0" applyFont="1" applyBorder="1" applyAlignment="1">
      <alignment vertical="center" wrapText="1"/>
    </xf>
    <xf numFmtId="0" fontId="10" fillId="0" borderId="23" xfId="0" applyFont="1" applyBorder="1" applyAlignment="1">
      <alignment vertical="center" wrapText="1"/>
    </xf>
    <xf numFmtId="0" fontId="16" fillId="0" borderId="4" xfId="0" applyFont="1" applyBorder="1" applyAlignment="1">
      <alignment vertical="center" wrapText="1"/>
    </xf>
    <xf numFmtId="0" fontId="16" fillId="0" borderId="12" xfId="0" applyFont="1" applyBorder="1" applyAlignment="1">
      <alignment horizontal="center" vertical="center" wrapText="1"/>
    </xf>
    <xf numFmtId="0" fontId="6" fillId="0" borderId="34" xfId="0" applyFont="1" applyBorder="1" applyAlignment="1">
      <alignment vertical="center" wrapText="1"/>
    </xf>
    <xf numFmtId="0" fontId="10" fillId="0" borderId="34" xfId="0" applyFont="1" applyBorder="1" applyAlignment="1">
      <alignment vertical="center" wrapText="1"/>
    </xf>
    <xf numFmtId="0" fontId="10" fillId="0" borderId="35" xfId="0" applyFont="1" applyBorder="1" applyAlignment="1">
      <alignment vertical="center" wrapText="1"/>
    </xf>
    <xf numFmtId="0" fontId="16" fillId="0" borderId="37" xfId="0" applyFont="1" applyBorder="1" applyAlignment="1">
      <alignment horizontal="justify" vertical="center" wrapText="1"/>
    </xf>
    <xf numFmtId="0" fontId="10" fillId="0" borderId="12" xfId="0" applyFont="1" applyBorder="1" applyAlignment="1">
      <alignment horizontal="center" vertical="center" wrapText="1"/>
    </xf>
    <xf numFmtId="0" fontId="10" fillId="0" borderId="1" xfId="0" applyFont="1" applyBorder="1" applyAlignment="1">
      <alignment vertical="center" wrapText="1"/>
    </xf>
    <xf numFmtId="0" fontId="5" fillId="0" borderId="8" xfId="0" applyFont="1" applyBorder="1" applyAlignment="1">
      <alignment horizontal="justify" vertical="center" wrapText="1"/>
    </xf>
    <xf numFmtId="0" fontId="6" fillId="0" borderId="34" xfId="0" applyFont="1" applyBorder="1" applyAlignment="1">
      <alignment horizontal="center" vertical="center" wrapText="1"/>
    </xf>
    <xf numFmtId="0" fontId="0" fillId="0" borderId="0" xfId="0" applyBorder="1" applyAlignment="1">
      <alignment horizontal="center"/>
    </xf>
    <xf numFmtId="0" fontId="9" fillId="0" borderId="1" xfId="0" applyFont="1" applyBorder="1" applyAlignment="1">
      <alignment vertical="center" wrapText="1"/>
    </xf>
    <xf numFmtId="0" fontId="10" fillId="0" borderId="27" xfId="0" applyFont="1" applyBorder="1" applyAlignment="1">
      <alignment vertical="center" wrapText="1"/>
    </xf>
    <xf numFmtId="0" fontId="10" fillId="0" borderId="25" xfId="0" applyFont="1" applyBorder="1" applyAlignment="1">
      <alignment vertical="center" wrapText="1"/>
    </xf>
    <xf numFmtId="0" fontId="16" fillId="0" borderId="23" xfId="0" applyFont="1" applyBorder="1" applyAlignment="1">
      <alignment horizontal="center" vertical="center" wrapText="1"/>
    </xf>
    <xf numFmtId="0" fontId="10" fillId="0" borderId="38" xfId="0" applyFont="1" applyBorder="1" applyAlignment="1">
      <alignment vertical="center" wrapText="1"/>
    </xf>
    <xf numFmtId="0" fontId="7" fillId="0" borderId="30" xfId="0" applyFont="1" applyBorder="1" applyAlignment="1">
      <alignment vertical="center" wrapText="1"/>
    </xf>
    <xf numFmtId="0" fontId="10" fillId="0" borderId="30" xfId="0" applyFont="1" applyBorder="1" applyAlignment="1">
      <alignment vertical="center" wrapText="1"/>
    </xf>
    <xf numFmtId="0" fontId="16" fillId="0" borderId="25" xfId="0" applyFont="1" applyBorder="1" applyAlignment="1">
      <alignment vertical="center" wrapText="1"/>
    </xf>
    <xf numFmtId="0" fontId="7" fillId="0" borderId="25" xfId="0" applyFont="1" applyBorder="1" applyAlignment="1">
      <alignment vertical="center" wrapText="1"/>
    </xf>
    <xf numFmtId="0" fontId="7" fillId="0" borderId="25" xfId="0" applyFont="1" applyBorder="1" applyAlignment="1">
      <alignment horizontal="right" vertical="center" wrapText="1"/>
    </xf>
    <xf numFmtId="0" fontId="10" fillId="0" borderId="43" xfId="0" applyFont="1" applyBorder="1" applyAlignment="1">
      <alignment vertical="center" wrapText="1"/>
    </xf>
    <xf numFmtId="0" fontId="16" fillId="0" borderId="8" xfId="0" applyFont="1" applyBorder="1" applyAlignment="1">
      <alignment vertical="center" wrapText="1"/>
    </xf>
    <xf numFmtId="0" fontId="6" fillId="0" borderId="27" xfId="0" applyFont="1" applyBorder="1" applyAlignment="1">
      <alignment horizontal="center" vertical="center" wrapText="1"/>
    </xf>
    <xf numFmtId="0" fontId="16" fillId="0" borderId="22" xfId="0" applyFont="1" applyBorder="1" applyAlignment="1">
      <alignment vertical="center" wrapText="1"/>
    </xf>
    <xf numFmtId="0" fontId="14" fillId="0" borderId="0" xfId="0" applyFont="1" applyBorder="1"/>
    <xf numFmtId="0" fontId="14" fillId="0" borderId="13" xfId="0" applyFont="1" applyBorder="1" applyAlignment="1">
      <alignment horizontal="right"/>
    </xf>
    <xf numFmtId="0" fontId="14" fillId="0" borderId="18" xfId="0" applyFont="1" applyBorder="1" applyAlignment="1">
      <alignment vertical="center"/>
    </xf>
    <xf numFmtId="0" fontId="20" fillId="0" borderId="18" xfId="0" applyFont="1" applyBorder="1" applyAlignment="1">
      <alignment vertical="center"/>
    </xf>
    <xf numFmtId="0" fontId="20" fillId="0" borderId="0" xfId="0" applyFont="1" applyBorder="1" applyAlignment="1">
      <alignment vertical="center"/>
    </xf>
    <xf numFmtId="0" fontId="15" fillId="0" borderId="21" xfId="0" applyFont="1" applyBorder="1" applyAlignment="1">
      <alignment horizontal="center" vertical="center" wrapText="1"/>
    </xf>
    <xf numFmtId="0" fontId="15" fillId="0" borderId="22" xfId="0" applyFont="1" applyBorder="1" applyAlignment="1">
      <alignment horizontal="center" vertical="center" wrapText="1"/>
    </xf>
    <xf numFmtId="0" fontId="15" fillId="0" borderId="22" xfId="0" applyFont="1" applyBorder="1" applyAlignment="1">
      <alignment horizontal="left" vertical="center" wrapText="1" indent="8"/>
    </xf>
    <xf numFmtId="0" fontId="14" fillId="0" borderId="18" xfId="0" applyFont="1" applyBorder="1"/>
    <xf numFmtId="0" fontId="15" fillId="0" borderId="0" xfId="0" applyFont="1" applyBorder="1" applyAlignment="1">
      <alignment horizontal="left" vertical="center" wrapText="1"/>
    </xf>
    <xf numFmtId="0" fontId="15" fillId="0" borderId="18" xfId="0" applyFont="1" applyBorder="1" applyAlignment="1">
      <alignment horizontal="left" vertical="center" wrapText="1"/>
    </xf>
    <xf numFmtId="0" fontId="14" fillId="0" borderId="13" xfId="0" applyFont="1" applyBorder="1"/>
    <xf numFmtId="0" fontId="14" fillId="0" borderId="20" xfId="0" applyFont="1" applyBorder="1"/>
    <xf numFmtId="0" fontId="16" fillId="0" borderId="12" xfId="0" applyFont="1" applyBorder="1" applyAlignment="1">
      <alignment vertical="center" wrapText="1"/>
    </xf>
    <xf numFmtId="0" fontId="9" fillId="0" borderId="8" xfId="0" applyFont="1" applyBorder="1" applyAlignment="1">
      <alignment vertical="center" wrapText="1"/>
    </xf>
    <xf numFmtId="0" fontId="19" fillId="0" borderId="4" xfId="0" applyFont="1" applyBorder="1" applyAlignment="1">
      <alignment vertical="center" wrapText="1"/>
    </xf>
    <xf numFmtId="0" fontId="12" fillId="0" borderId="6" xfId="0" applyFont="1" applyBorder="1" applyAlignment="1">
      <alignment wrapText="1"/>
    </xf>
    <xf numFmtId="0" fontId="16" fillId="0" borderId="9" xfId="0" applyFont="1" applyBorder="1" applyAlignment="1">
      <alignment vertical="center" wrapText="1"/>
    </xf>
    <xf numFmtId="0" fontId="12" fillId="0" borderId="9" xfId="0" applyFont="1" applyBorder="1" applyAlignment="1">
      <alignment vertical="center"/>
    </xf>
    <xf numFmtId="0" fontId="12" fillId="0" borderId="9" xfId="0" applyFont="1" applyBorder="1" applyAlignment="1">
      <alignment horizontal="left" vertical="center"/>
    </xf>
    <xf numFmtId="0" fontId="12" fillId="0" borderId="1" xfId="0" applyFont="1" applyBorder="1" applyAlignment="1">
      <alignment vertical="center"/>
    </xf>
    <xf numFmtId="0" fontId="4" fillId="0" borderId="2" xfId="0" applyFont="1" applyBorder="1" applyAlignment="1">
      <alignment horizontal="justify" vertical="center" wrapText="1"/>
    </xf>
    <xf numFmtId="0" fontId="10" fillId="0" borderId="9" xfId="0" applyFont="1" applyBorder="1" applyAlignment="1">
      <alignment horizontal="center" vertical="center" wrapText="1"/>
    </xf>
    <xf numFmtId="0" fontId="4" fillId="0" borderId="27" xfId="0" applyFont="1" applyBorder="1" applyAlignment="1">
      <alignment horizontal="center" vertical="center" wrapText="1"/>
    </xf>
    <xf numFmtId="0" fontId="10" fillId="0" borderId="5" xfId="0" applyFont="1" applyBorder="1" applyAlignment="1">
      <alignment horizontal="center" vertical="center" wrapText="1"/>
    </xf>
    <xf numFmtId="0" fontId="12" fillId="0" borderId="47" xfId="0" applyFont="1" applyBorder="1" applyAlignment="1">
      <alignment wrapText="1"/>
    </xf>
    <xf numFmtId="0" fontId="6" fillId="0" borderId="12" xfId="0" applyFont="1" applyBorder="1" applyAlignment="1">
      <alignment horizontal="center" vertical="center" wrapText="1"/>
    </xf>
    <xf numFmtId="0" fontId="12" fillId="0" borderId="48" xfId="0" applyFont="1" applyBorder="1" applyAlignment="1">
      <alignment wrapText="1"/>
    </xf>
    <xf numFmtId="0" fontId="4" fillId="0" borderId="34" xfId="0" applyFont="1" applyBorder="1" applyAlignment="1">
      <alignment horizontal="center" vertical="center" wrapText="1"/>
    </xf>
    <xf numFmtId="0" fontId="7" fillId="0" borderId="30" xfId="0" applyFont="1" applyBorder="1" applyAlignment="1">
      <alignment horizontal="right" vertical="center" wrapText="1"/>
    </xf>
    <xf numFmtId="0" fontId="16" fillId="0" borderId="42" xfId="0" applyFont="1" applyBorder="1" applyAlignment="1">
      <alignment vertical="center" wrapText="1"/>
    </xf>
    <xf numFmtId="0" fontId="4" fillId="0" borderId="3" xfId="0" applyFont="1" applyBorder="1" applyAlignment="1">
      <alignment vertical="center" wrapText="1"/>
    </xf>
    <xf numFmtId="0" fontId="6" fillId="0" borderId="12" xfId="0" applyFont="1" applyBorder="1" applyAlignment="1">
      <alignment vertical="center" wrapText="1"/>
    </xf>
    <xf numFmtId="0" fontId="10" fillId="0" borderId="2" xfId="0" applyFont="1" applyBorder="1" applyAlignment="1">
      <alignment vertical="center" wrapText="1"/>
    </xf>
    <xf numFmtId="0" fontId="16" fillId="0" borderId="8" xfId="0" applyFont="1" applyBorder="1" applyAlignment="1">
      <alignment vertical="center" wrapText="1"/>
    </xf>
    <xf numFmtId="0" fontId="16" fillId="0" borderId="36" xfId="0" applyFont="1" applyBorder="1" applyAlignment="1">
      <alignment horizontal="center" vertical="center" wrapText="1"/>
    </xf>
    <xf numFmtId="0" fontId="16" fillId="0" borderId="42" xfId="0" applyFont="1" applyBorder="1" applyAlignment="1">
      <alignment horizontal="center" vertical="center" wrapText="1"/>
    </xf>
    <xf numFmtId="0" fontId="24" fillId="0" borderId="5" xfId="0" applyFont="1" applyBorder="1" applyAlignment="1">
      <alignment vertical="center" wrapText="1"/>
    </xf>
    <xf numFmtId="0" fontId="25" fillId="0" borderId="9" xfId="0" applyFont="1" applyBorder="1" applyAlignment="1">
      <alignment vertical="center" wrapText="1"/>
    </xf>
    <xf numFmtId="0" fontId="0" fillId="0" borderId="49" xfId="0" applyFont="1" applyBorder="1" applyAlignment="1">
      <alignment vertical="center" wrapText="1"/>
    </xf>
    <xf numFmtId="0" fontId="0" fillId="0" borderId="50" xfId="0" applyFont="1" applyBorder="1" applyAlignment="1">
      <alignment vertical="center" wrapText="1"/>
    </xf>
    <xf numFmtId="0" fontId="0" fillId="0" borderId="1" xfId="0" applyFont="1" applyBorder="1" applyAlignment="1">
      <alignment vertical="center" wrapText="1"/>
    </xf>
    <xf numFmtId="0" fontId="0" fillId="0" borderId="9" xfId="0" applyBorder="1"/>
    <xf numFmtId="0" fontId="0" fillId="0" borderId="51" xfId="0" applyFont="1" applyBorder="1" applyAlignment="1">
      <alignment vertical="center" wrapText="1"/>
    </xf>
    <xf numFmtId="0" fontId="24" fillId="0" borderId="7" xfId="0" applyFont="1" applyBorder="1" applyAlignment="1">
      <alignment vertical="center" wrapText="1"/>
    </xf>
    <xf numFmtId="0" fontId="9" fillId="0" borderId="52" xfId="0" applyFont="1" applyBorder="1" applyAlignment="1">
      <alignment horizontal="center" vertical="center" wrapText="1"/>
    </xf>
    <xf numFmtId="0" fontId="9" fillId="0" borderId="53" xfId="0" applyFont="1" applyBorder="1" applyAlignment="1">
      <alignment vertical="center" wrapText="1"/>
    </xf>
    <xf numFmtId="0" fontId="0" fillId="0" borderId="7" xfId="0" applyBorder="1" applyAlignment="1">
      <alignment vertical="center"/>
    </xf>
    <xf numFmtId="0" fontId="0" fillId="0" borderId="0" xfId="0" applyFont="1" applyBorder="1" applyAlignment="1">
      <alignment vertical="center" wrapText="1"/>
    </xf>
    <xf numFmtId="0" fontId="24" fillId="0" borderId="0" xfId="0" applyFont="1" applyBorder="1" applyAlignment="1">
      <alignment vertical="center" wrapText="1"/>
    </xf>
    <xf numFmtId="0" fontId="0" fillId="0" borderId="0" xfId="0" applyBorder="1" applyAlignment="1">
      <alignment vertical="center"/>
    </xf>
    <xf numFmtId="0" fontId="24" fillId="0" borderId="54" xfId="0" applyFont="1" applyBorder="1" applyAlignment="1">
      <alignment horizontal="center" vertical="center" wrapText="1"/>
    </xf>
    <xf numFmtId="0" fontId="29" fillId="0" borderId="55" xfId="0" applyFont="1" applyBorder="1" applyAlignment="1">
      <alignment vertical="top" wrapText="1"/>
    </xf>
    <xf numFmtId="0" fontId="9" fillId="0" borderId="56" xfId="0" applyFont="1" applyBorder="1" applyAlignment="1">
      <alignment horizontal="center" vertical="center" wrapText="1"/>
    </xf>
    <xf numFmtId="0" fontId="9" fillId="0" borderId="50" xfId="0" applyFont="1" applyBorder="1" applyAlignment="1">
      <alignment vertical="center" wrapText="1"/>
    </xf>
    <xf numFmtId="0" fontId="0" fillId="0" borderId="57" xfId="0" applyFont="1" applyBorder="1" applyAlignment="1">
      <alignment vertical="center" wrapText="1"/>
    </xf>
    <xf numFmtId="0" fontId="0" fillId="0" borderId="9" xfId="0" applyBorder="1" applyAlignment="1">
      <alignment vertical="center"/>
    </xf>
    <xf numFmtId="0" fontId="24" fillId="0" borderId="0" xfId="0" applyFont="1" applyBorder="1" applyAlignment="1">
      <alignment horizontal="center" vertical="center" wrapText="1"/>
    </xf>
    <xf numFmtId="0" fontId="29" fillId="0" borderId="0" xfId="0" applyFont="1" applyBorder="1" applyAlignment="1">
      <alignment vertical="top" wrapText="1"/>
    </xf>
    <xf numFmtId="0" fontId="27" fillId="0" borderId="54" xfId="0" applyFont="1" applyBorder="1" applyAlignment="1">
      <alignment vertical="center" wrapText="1"/>
    </xf>
    <xf numFmtId="0" fontId="27" fillId="0" borderId="50" xfId="0" applyFont="1" applyBorder="1" applyAlignment="1">
      <alignment vertical="center" wrapText="1"/>
    </xf>
    <xf numFmtId="0" fontId="0" fillId="0" borderId="8" xfId="0" applyFont="1" applyBorder="1" applyAlignment="1">
      <alignment vertical="center" wrapText="1"/>
    </xf>
    <xf numFmtId="0" fontId="19" fillId="0" borderId="1" xfId="0" applyFont="1" applyBorder="1" applyAlignment="1">
      <alignment vertical="center" wrapText="1"/>
    </xf>
    <xf numFmtId="0" fontId="16" fillId="0" borderId="9" xfId="0" applyFont="1" applyBorder="1" applyAlignment="1">
      <alignment horizontal="center" vertical="center" wrapText="1"/>
    </xf>
    <xf numFmtId="0" fontId="3" fillId="0" borderId="34" xfId="0" applyFont="1" applyBorder="1" applyAlignment="1">
      <alignment horizontal="center" vertical="center" wrapText="1"/>
    </xf>
    <xf numFmtId="0" fontId="9" fillId="0" borderId="8" xfId="0" applyFont="1" applyBorder="1" applyAlignment="1">
      <alignment horizontal="center" vertical="center" wrapText="1"/>
    </xf>
    <xf numFmtId="0" fontId="13" fillId="0" borderId="9" xfId="0" applyFont="1" applyBorder="1" applyAlignment="1">
      <alignment vertical="center" wrapText="1"/>
    </xf>
    <xf numFmtId="0" fontId="12" fillId="0" borderId="9" xfId="0" applyFont="1" applyBorder="1" applyAlignment="1">
      <alignment horizontal="center" vertical="center"/>
    </xf>
    <xf numFmtId="0" fontId="12" fillId="0" borderId="9" xfId="0" applyFont="1" applyBorder="1" applyAlignment="1">
      <alignment horizontal="right" vertical="center"/>
    </xf>
    <xf numFmtId="0" fontId="13" fillId="0" borderId="9" xfId="0" applyFont="1" applyBorder="1" applyAlignment="1">
      <alignment wrapText="1"/>
    </xf>
    <xf numFmtId="2" fontId="10" fillId="0" borderId="5" xfId="0" applyNumberFormat="1" applyFont="1" applyBorder="1" applyAlignment="1">
      <alignment horizontal="center" vertical="center" wrapText="1"/>
    </xf>
    <xf numFmtId="0" fontId="2" fillId="0" borderId="2" xfId="0" applyFont="1" applyBorder="1" applyAlignment="1">
      <alignment horizontal="justify" vertical="center" wrapText="1"/>
    </xf>
    <xf numFmtId="0" fontId="31" fillId="0" borderId="0" xfId="1" applyFont="1" applyFill="1"/>
    <xf numFmtId="0" fontId="33" fillId="0" borderId="0" xfId="1" applyFont="1" applyBorder="1"/>
    <xf numFmtId="0" fontId="32" fillId="0" borderId="60" xfId="1" applyFont="1" applyFill="1" applyBorder="1" applyAlignment="1">
      <alignment horizontal="center" vertical="center"/>
    </xf>
    <xf numFmtId="165" fontId="32" fillId="0" borderId="60" xfId="2" applyNumberFormat="1" applyFont="1" applyFill="1" applyBorder="1" applyAlignment="1">
      <alignment horizontal="center" vertical="center" wrapText="1"/>
    </xf>
    <xf numFmtId="0" fontId="33" fillId="0" borderId="0" xfId="1" applyFont="1" applyFill="1" applyBorder="1"/>
    <xf numFmtId="0" fontId="35" fillId="0" borderId="60" xfId="1" applyFont="1" applyBorder="1" applyAlignment="1">
      <alignment horizontal="right" vertical="top"/>
    </xf>
    <xf numFmtId="0" fontId="36" fillId="0" borderId="60" xfId="1" applyFont="1" applyBorder="1" applyAlignment="1">
      <alignment vertical="top" wrapText="1"/>
    </xf>
    <xf numFmtId="0" fontId="36" fillId="0" borderId="60" xfId="1" applyFont="1" applyBorder="1" applyAlignment="1"/>
    <xf numFmtId="0" fontId="35" fillId="0" borderId="60" xfId="2" applyNumberFormat="1" applyFont="1" applyBorder="1" applyAlignment="1">
      <alignment horizontal="right"/>
    </xf>
    <xf numFmtId="0" fontId="36" fillId="0" borderId="47" xfId="1" applyFont="1" applyBorder="1" applyAlignment="1">
      <alignment horizontal="right" vertical="top"/>
    </xf>
    <xf numFmtId="0" fontId="35" fillId="0" borderId="47" xfId="1" applyFont="1" applyBorder="1"/>
    <xf numFmtId="0" fontId="36" fillId="0" borderId="47" xfId="1" applyFont="1" applyBorder="1" applyAlignment="1"/>
    <xf numFmtId="0" fontId="35" fillId="0" borderId="47" xfId="2" applyNumberFormat="1" applyFont="1" applyBorder="1" applyAlignment="1">
      <alignment horizontal="right"/>
    </xf>
    <xf numFmtId="0" fontId="36" fillId="0" borderId="61" xfId="1" applyFont="1" applyBorder="1" applyAlignment="1">
      <alignment horizontal="right" vertical="top"/>
    </xf>
    <xf numFmtId="0" fontId="36" fillId="0" borderId="61" xfId="1" applyFont="1" applyBorder="1" applyAlignment="1">
      <alignment wrapText="1"/>
    </xf>
    <xf numFmtId="0" fontId="36" fillId="0" borderId="61" xfId="1" applyFont="1" applyBorder="1" applyAlignment="1"/>
    <xf numFmtId="0" fontId="35" fillId="0" borderId="61" xfId="2" applyNumberFormat="1" applyFont="1" applyBorder="1" applyAlignment="1">
      <alignment horizontal="right"/>
    </xf>
    <xf numFmtId="0" fontId="35" fillId="0" borderId="61" xfId="1" applyFont="1" applyBorder="1" applyAlignment="1">
      <alignment wrapText="1"/>
    </xf>
    <xf numFmtId="0" fontId="36" fillId="0" borderId="61" xfId="1" applyFont="1" applyFill="1" applyBorder="1" applyAlignment="1">
      <alignment wrapText="1"/>
    </xf>
    <xf numFmtId="0" fontId="35" fillId="0" borderId="61" xfId="1" applyFont="1" applyFill="1" applyBorder="1" applyAlignment="1">
      <alignment wrapText="1"/>
    </xf>
    <xf numFmtId="0" fontId="36" fillId="0" borderId="62" xfId="1" applyFont="1" applyBorder="1" applyAlignment="1">
      <alignment horizontal="right" vertical="top"/>
    </xf>
    <xf numFmtId="0" fontId="36" fillId="0" borderId="62" xfId="1" applyFont="1" applyFill="1" applyBorder="1" applyAlignment="1">
      <alignment wrapText="1"/>
    </xf>
    <xf numFmtId="0" fontId="36" fillId="0" borderId="62" xfId="1" applyFont="1" applyBorder="1" applyAlignment="1">
      <alignment horizontal="center"/>
    </xf>
    <xf numFmtId="0" fontId="35" fillId="0" borderId="62" xfId="2" applyNumberFormat="1" applyFont="1" applyBorder="1" applyAlignment="1">
      <alignment horizontal="center"/>
    </xf>
    <xf numFmtId="0" fontId="35" fillId="0" borderId="60" xfId="1" applyFont="1" applyBorder="1" applyAlignment="1">
      <alignment wrapText="1"/>
    </xf>
    <xf numFmtId="0" fontId="36" fillId="0" borderId="60" xfId="1" applyFont="1" applyBorder="1" applyAlignment="1">
      <alignment horizontal="center"/>
    </xf>
    <xf numFmtId="0" fontId="35" fillId="0" borderId="60" xfId="2" applyNumberFormat="1" applyFont="1" applyBorder="1" applyAlignment="1">
      <alignment horizontal="center"/>
    </xf>
    <xf numFmtId="0" fontId="36" fillId="0" borderId="60" xfId="1" applyFont="1" applyBorder="1" applyAlignment="1">
      <alignment horizontal="right" vertical="top"/>
    </xf>
    <xf numFmtId="0" fontId="36" fillId="0" borderId="47" xfId="1" applyFont="1" applyBorder="1" applyAlignment="1">
      <alignment vertical="top" wrapText="1"/>
    </xf>
    <xf numFmtId="0" fontId="36" fillId="0" borderId="47" xfId="1" applyFont="1" applyBorder="1" applyAlignment="1">
      <alignment horizontal="center"/>
    </xf>
    <xf numFmtId="0" fontId="35" fillId="0" borderId="47" xfId="2" applyNumberFormat="1" applyFont="1" applyBorder="1" applyAlignment="1">
      <alignment horizontal="center"/>
    </xf>
    <xf numFmtId="0" fontId="32" fillId="0" borderId="61" xfId="1" applyFont="1" applyFill="1" applyBorder="1" applyAlignment="1">
      <alignment wrapText="1"/>
    </xf>
    <xf numFmtId="0" fontId="36" fillId="0" borderId="61" xfId="1" applyFont="1" applyFill="1" applyBorder="1" applyAlignment="1">
      <alignment horizontal="center"/>
    </xf>
    <xf numFmtId="0" fontId="35" fillId="0" borderId="61" xfId="2" applyNumberFormat="1" applyFont="1" applyBorder="1" applyAlignment="1">
      <alignment horizontal="center"/>
    </xf>
    <xf numFmtId="0" fontId="37" fillId="0" borderId="61" xfId="1" applyFont="1" applyFill="1" applyBorder="1" applyAlignment="1">
      <alignment wrapText="1"/>
    </xf>
    <xf numFmtId="0" fontId="37" fillId="0" borderId="62" xfId="1" applyFont="1" applyFill="1" applyBorder="1" applyAlignment="1">
      <alignment wrapText="1"/>
    </xf>
    <xf numFmtId="0" fontId="36" fillId="0" borderId="62" xfId="1" applyFont="1" applyFill="1" applyBorder="1" applyAlignment="1">
      <alignment horizontal="center"/>
    </xf>
    <xf numFmtId="0" fontId="36" fillId="0" borderId="60" xfId="1" applyFont="1" applyFill="1" applyBorder="1" applyAlignment="1">
      <alignment horizontal="center"/>
    </xf>
    <xf numFmtId="0" fontId="36" fillId="0" borderId="60" xfId="1" applyFont="1" applyBorder="1" applyAlignment="1">
      <alignment wrapText="1"/>
    </xf>
    <xf numFmtId="0" fontId="32" fillId="0" borderId="47" xfId="1" applyFont="1" applyFill="1" applyBorder="1" applyAlignment="1">
      <alignment wrapText="1"/>
    </xf>
    <xf numFmtId="0" fontId="36" fillId="0" borderId="47" xfId="1" applyFont="1" applyFill="1" applyBorder="1" applyAlignment="1">
      <alignment horizontal="center"/>
    </xf>
    <xf numFmtId="0" fontId="38" fillId="0" borderId="60" xfId="1" applyFont="1" applyFill="1" applyBorder="1" applyAlignment="1">
      <alignment horizontal="right" vertical="top" wrapText="1"/>
    </xf>
    <xf numFmtId="0" fontId="38" fillId="0" borderId="60" xfId="1" applyFont="1" applyFill="1" applyBorder="1" applyAlignment="1">
      <alignment horizontal="left" vertical="top" wrapText="1"/>
    </xf>
    <xf numFmtId="0" fontId="36" fillId="0" borderId="60" xfId="1" applyFont="1" applyFill="1" applyBorder="1" applyAlignment="1">
      <alignment horizontal="center" wrapText="1"/>
    </xf>
    <xf numFmtId="0" fontId="35" fillId="0" borderId="60" xfId="1" applyFont="1" applyFill="1" applyBorder="1" applyAlignment="1">
      <alignment horizontal="center" wrapText="1"/>
    </xf>
    <xf numFmtId="0" fontId="37" fillId="0" borderId="47" xfId="1" applyFont="1" applyBorder="1" applyAlignment="1">
      <alignment horizontal="center"/>
    </xf>
    <xf numFmtId="0" fontId="32" fillId="0" borderId="47" xfId="2" applyNumberFormat="1" applyFont="1" applyBorder="1" applyAlignment="1">
      <alignment horizontal="center"/>
    </xf>
    <xf numFmtId="0" fontId="37" fillId="0" borderId="61" xfId="1" applyFont="1" applyBorder="1" applyAlignment="1">
      <alignment horizontal="center"/>
    </xf>
    <xf numFmtId="0" fontId="32" fillId="0" borderId="61" xfId="2" applyNumberFormat="1" applyFont="1" applyBorder="1" applyAlignment="1">
      <alignment horizontal="center"/>
    </xf>
    <xf numFmtId="0" fontId="37" fillId="0" borderId="62" xfId="1" applyFont="1" applyBorder="1" applyAlignment="1">
      <alignment horizontal="center"/>
    </xf>
    <xf numFmtId="0" fontId="37" fillId="0" borderId="60" xfId="1" applyFont="1" applyFill="1" applyBorder="1" applyAlignment="1">
      <alignment vertical="top" wrapText="1"/>
    </xf>
    <xf numFmtId="0" fontId="37" fillId="0" borderId="60" xfId="1" applyFont="1" applyBorder="1" applyAlignment="1">
      <alignment horizontal="center" vertical="top"/>
    </xf>
    <xf numFmtId="0" fontId="36" fillId="0" borderId="60" xfId="1" applyFont="1" applyFill="1" applyBorder="1" applyAlignment="1">
      <alignment horizontal="center" vertical="top"/>
    </xf>
    <xf numFmtId="0" fontId="32" fillId="0" borderId="60" xfId="2" applyNumberFormat="1" applyFont="1" applyBorder="1" applyAlignment="1">
      <alignment horizontal="center" vertical="top"/>
    </xf>
    <xf numFmtId="0" fontId="37" fillId="0" borderId="60" xfId="1" applyFont="1" applyFill="1" applyBorder="1" applyAlignment="1">
      <alignment wrapText="1"/>
    </xf>
    <xf numFmtId="0" fontId="37" fillId="0" borderId="60" xfId="1" applyFont="1" applyBorder="1" applyAlignment="1">
      <alignment horizontal="center"/>
    </xf>
    <xf numFmtId="0" fontId="32" fillId="0" borderId="60" xfId="1" applyFont="1" applyFill="1" applyBorder="1" applyAlignment="1">
      <alignment wrapText="1"/>
    </xf>
    <xf numFmtId="0" fontId="37" fillId="0" borderId="60" xfId="1" applyFont="1" applyFill="1" applyBorder="1" applyAlignment="1">
      <alignment horizontal="center"/>
    </xf>
    <xf numFmtId="0" fontId="35" fillId="0" borderId="60" xfId="1" applyFont="1" applyBorder="1" applyAlignment="1">
      <alignment vertical="top" wrapText="1"/>
    </xf>
    <xf numFmtId="0" fontId="36" fillId="0" borderId="60" xfId="1" applyFont="1" applyFill="1" applyBorder="1" applyAlignment="1">
      <alignment vertical="top" wrapText="1"/>
    </xf>
    <xf numFmtId="0" fontId="36" fillId="0" borderId="60" xfId="1" applyFont="1" applyFill="1" applyBorder="1" applyAlignment="1">
      <alignment wrapText="1"/>
    </xf>
    <xf numFmtId="0" fontId="35" fillId="0" borderId="60" xfId="1" applyFont="1" applyFill="1" applyBorder="1" applyAlignment="1">
      <alignment wrapText="1"/>
    </xf>
    <xf numFmtId="0" fontId="37" fillId="0" borderId="60" xfId="1" applyFont="1" applyBorder="1" applyAlignment="1">
      <alignment horizontal="right" vertical="top"/>
    </xf>
    <xf numFmtId="0" fontId="37" fillId="0" borderId="60" xfId="1" applyFont="1" applyBorder="1" applyAlignment="1">
      <alignment wrapText="1"/>
    </xf>
    <xf numFmtId="0" fontId="41" fillId="0" borderId="0" xfId="1" applyFont="1" applyFill="1"/>
    <xf numFmtId="0" fontId="32" fillId="0" borderId="60" xfId="1" applyFont="1" applyBorder="1" applyAlignment="1">
      <alignment horizontal="right" vertical="top"/>
    </xf>
    <xf numFmtId="0" fontId="37" fillId="0" borderId="60" xfId="1" applyFont="1" applyFill="1" applyBorder="1" applyAlignment="1">
      <alignment horizontal="right" vertical="top"/>
    </xf>
    <xf numFmtId="0" fontId="32" fillId="0" borderId="60" xfId="1" applyFont="1" applyFill="1" applyBorder="1" applyAlignment="1">
      <alignment horizontal="center"/>
    </xf>
    <xf numFmtId="1" fontId="32" fillId="0" borderId="60" xfId="2" applyNumberFormat="1" applyFont="1" applyFill="1" applyBorder="1" applyAlignment="1">
      <alignment horizontal="center"/>
    </xf>
    <xf numFmtId="0" fontId="37" fillId="0" borderId="0" xfId="1" applyFont="1" applyBorder="1" applyAlignment="1">
      <alignment horizontal="right" vertical="top"/>
    </xf>
    <xf numFmtId="0" fontId="37" fillId="0" borderId="0" xfId="1" applyFont="1" applyBorder="1"/>
    <xf numFmtId="0" fontId="37" fillId="0" borderId="0" xfId="1" applyFont="1" applyBorder="1" applyAlignment="1"/>
    <xf numFmtId="165" fontId="32" fillId="0" borderId="0" xfId="2" applyNumberFormat="1" applyFont="1" applyBorder="1" applyAlignment="1">
      <alignment horizontal="right"/>
    </xf>
    <xf numFmtId="0" fontId="42" fillId="0" borderId="0" xfId="1" applyFont="1" applyFill="1"/>
    <xf numFmtId="0" fontId="34" fillId="0" borderId="0" xfId="1" applyFont="1" applyBorder="1"/>
    <xf numFmtId="0" fontId="33" fillId="0" borderId="0" xfId="1" applyFont="1" applyBorder="1" applyAlignment="1">
      <alignment horizontal="right" vertical="top"/>
    </xf>
    <xf numFmtId="0" fontId="33" fillId="0" borderId="0" xfId="1" applyFont="1" applyBorder="1" applyAlignment="1"/>
    <xf numFmtId="165" fontId="34" fillId="0" borderId="0" xfId="2" applyNumberFormat="1" applyFont="1" applyBorder="1" applyAlignment="1">
      <alignment horizontal="right"/>
    </xf>
    <xf numFmtId="0" fontId="36" fillId="2" borderId="60" xfId="1" applyFont="1" applyFill="1" applyBorder="1" applyAlignment="1">
      <alignment horizontal="center"/>
    </xf>
    <xf numFmtId="0" fontId="36" fillId="2" borderId="60" xfId="1" applyFont="1" applyFill="1" applyBorder="1" applyAlignment="1">
      <alignment horizontal="right" vertical="top"/>
    </xf>
    <xf numFmtId="0" fontId="36" fillId="2" borderId="60" xfId="1" applyFont="1" applyFill="1" applyBorder="1" applyAlignment="1">
      <alignment wrapText="1"/>
    </xf>
    <xf numFmtId="0" fontId="35" fillId="2" borderId="60" xfId="2" applyNumberFormat="1" applyFont="1" applyFill="1" applyBorder="1" applyAlignment="1">
      <alignment horizontal="center"/>
    </xf>
    <xf numFmtId="0" fontId="37" fillId="2" borderId="60" xfId="1" applyFont="1" applyFill="1" applyBorder="1" applyAlignment="1">
      <alignment horizontal="right" vertical="top"/>
    </xf>
    <xf numFmtId="0" fontId="37" fillId="2" borderId="60" xfId="1" applyFont="1" applyFill="1" applyBorder="1" applyAlignment="1">
      <alignment horizontal="center"/>
    </xf>
    <xf numFmtId="0" fontId="35" fillId="2" borderId="60" xfId="1" applyFont="1" applyFill="1" applyBorder="1" applyAlignment="1">
      <alignment horizontal="right" vertical="top"/>
    </xf>
    <xf numFmtId="0" fontId="35" fillId="2" borderId="60" xfId="1" applyFont="1" applyFill="1" applyBorder="1" applyAlignment="1">
      <alignment wrapText="1"/>
    </xf>
    <xf numFmtId="0" fontId="36" fillId="2" borderId="60" xfId="1" applyFont="1" applyFill="1" applyBorder="1" applyAlignment="1">
      <alignment vertical="top" wrapText="1"/>
    </xf>
    <xf numFmtId="0" fontId="36" fillId="2" borderId="60" xfId="1" applyFont="1" applyFill="1" applyBorder="1" applyAlignment="1">
      <alignment horizontal="center" wrapText="1"/>
    </xf>
    <xf numFmtId="0" fontId="35" fillId="2" borderId="60" xfId="1" applyNumberFormat="1" applyFont="1" applyFill="1" applyBorder="1" applyAlignment="1">
      <alignment horizontal="center" wrapText="1"/>
    </xf>
    <xf numFmtId="0" fontId="40" fillId="2" borderId="60" xfId="1" applyFont="1" applyFill="1" applyBorder="1" applyAlignment="1">
      <alignment wrapText="1"/>
    </xf>
    <xf numFmtId="0" fontId="40" fillId="2" borderId="60" xfId="1" applyFont="1" applyFill="1" applyBorder="1" applyAlignment="1">
      <alignment horizontal="center"/>
    </xf>
    <xf numFmtId="0" fontId="36" fillId="2" borderId="60" xfId="1" applyFont="1" applyFill="1" applyBorder="1" applyAlignment="1">
      <alignment horizontal="center" vertical="center"/>
    </xf>
    <xf numFmtId="0" fontId="35" fillId="2" borderId="60" xfId="2" applyNumberFormat="1" applyFont="1" applyFill="1" applyBorder="1" applyAlignment="1">
      <alignment horizontal="center" vertical="center"/>
    </xf>
    <xf numFmtId="0" fontId="21" fillId="0" borderId="60" xfId="0" applyFont="1" applyBorder="1" applyAlignment="1">
      <alignment horizontal="left" vertical="center" wrapText="1"/>
    </xf>
    <xf numFmtId="1" fontId="21" fillId="0" borderId="60" xfId="0" applyNumberFormat="1" applyFont="1" applyBorder="1" applyAlignment="1">
      <alignment horizontal="left" vertical="center" wrapText="1"/>
    </xf>
    <xf numFmtId="0" fontId="21" fillId="0" borderId="62" xfId="0" applyFont="1" applyBorder="1" applyAlignment="1">
      <alignment horizontal="left" vertical="center" wrapText="1"/>
    </xf>
    <xf numFmtId="0" fontId="21" fillId="0" borderId="63" xfId="0" applyFont="1" applyBorder="1" applyAlignment="1">
      <alignment horizontal="center" vertical="center" wrapText="1"/>
    </xf>
    <xf numFmtId="0" fontId="21" fillId="0" borderId="48" xfId="0" applyFont="1" applyBorder="1" applyAlignment="1">
      <alignment vertical="center" wrapText="1"/>
    </xf>
    <xf numFmtId="1" fontId="21" fillId="0" borderId="64" xfId="0" applyNumberFormat="1" applyFont="1" applyBorder="1" applyAlignment="1">
      <alignment vertical="center" wrapText="1"/>
    </xf>
    <xf numFmtId="0" fontId="15" fillId="0" borderId="33" xfId="0" applyFont="1" applyBorder="1" applyAlignment="1">
      <alignment horizontal="center" vertical="center" wrapText="1"/>
    </xf>
    <xf numFmtId="0" fontId="15" fillId="0" borderId="32" xfId="0" applyFont="1" applyBorder="1" applyAlignment="1">
      <alignment horizontal="center" vertical="center" wrapText="1"/>
    </xf>
    <xf numFmtId="0" fontId="14" fillId="0" borderId="27" xfId="0" applyFont="1" applyBorder="1" applyAlignment="1">
      <alignment vertical="center" wrapText="1"/>
    </xf>
    <xf numFmtId="0" fontId="14" fillId="0" borderId="23" xfId="0" applyFont="1" applyBorder="1" applyAlignment="1">
      <alignment vertical="center" wrapText="1"/>
    </xf>
    <xf numFmtId="1" fontId="14" fillId="0" borderId="27" xfId="0" applyNumberFormat="1" applyFont="1" applyBorder="1" applyAlignment="1">
      <alignment vertical="center" wrapText="1"/>
    </xf>
    <xf numFmtId="1" fontId="14" fillId="0" borderId="23" xfId="0" applyNumberFormat="1" applyFont="1" applyBorder="1" applyAlignment="1">
      <alignment vertical="center" wrapText="1"/>
    </xf>
    <xf numFmtId="0" fontId="15" fillId="0" borderId="27" xfId="0" applyFont="1" applyBorder="1" applyAlignment="1">
      <alignment horizontal="center" vertical="center" wrapText="1"/>
    </xf>
    <xf numFmtId="0" fontId="15" fillId="0" borderId="23" xfId="0" applyFont="1" applyBorder="1" applyAlignment="1">
      <alignment horizontal="center" vertical="center" wrapText="1"/>
    </xf>
    <xf numFmtId="0" fontId="15" fillId="0" borderId="25" xfId="0" applyFont="1" applyBorder="1" applyAlignment="1">
      <alignment horizontal="center" vertical="center" wrapText="1"/>
    </xf>
    <xf numFmtId="0" fontId="14" fillId="0" borderId="36" xfId="0" applyFont="1" applyBorder="1" applyAlignment="1">
      <alignment vertical="center" wrapText="1"/>
    </xf>
    <xf numFmtId="0" fontId="14" fillId="0" borderId="39" xfId="0" applyFont="1" applyBorder="1" applyAlignment="1">
      <alignment vertical="center" wrapText="1"/>
    </xf>
    <xf numFmtId="1" fontId="14" fillId="0" borderId="25" xfId="0" applyNumberFormat="1" applyFont="1" applyBorder="1" applyAlignment="1">
      <alignment vertical="center" wrapText="1"/>
    </xf>
    <xf numFmtId="0" fontId="15" fillId="0" borderId="38" xfId="0" applyFont="1" applyBorder="1" applyAlignment="1">
      <alignment vertical="center" wrapText="1"/>
    </xf>
    <xf numFmtId="0" fontId="15" fillId="0" borderId="40" xfId="0" applyFont="1" applyBorder="1" applyAlignment="1">
      <alignment vertical="center" wrapText="1"/>
    </xf>
    <xf numFmtId="0" fontId="22" fillId="0" borderId="27" xfId="0" applyFont="1" applyBorder="1" applyAlignment="1">
      <alignment vertical="center" wrapText="1"/>
    </xf>
    <xf numFmtId="0" fontId="22" fillId="0" borderId="23" xfId="0" applyFont="1" applyBorder="1" applyAlignment="1">
      <alignment vertical="center" wrapText="1"/>
    </xf>
    <xf numFmtId="0" fontId="23" fillId="0" borderId="44" xfId="0" applyFont="1" applyBorder="1" applyAlignment="1">
      <alignment horizontal="left" vertical="center"/>
    </xf>
    <xf numFmtId="0" fontId="23" fillId="0" borderId="45" xfId="0" applyFont="1" applyBorder="1" applyAlignment="1">
      <alignment horizontal="left" vertical="center"/>
    </xf>
    <xf numFmtId="0" fontId="15" fillId="0" borderId="44" xfId="0" applyFont="1" applyBorder="1" applyAlignment="1">
      <alignment horizontal="right" vertical="center"/>
    </xf>
    <xf numFmtId="0" fontId="15" fillId="0" borderId="45" xfId="0" applyFont="1" applyBorder="1" applyAlignment="1">
      <alignment horizontal="right" vertical="center"/>
    </xf>
    <xf numFmtId="0" fontId="15" fillId="0" borderId="0" xfId="0" applyFont="1" applyBorder="1" applyAlignment="1">
      <alignment horizontal="center" vertical="center"/>
    </xf>
    <xf numFmtId="0" fontId="20" fillId="0" borderId="0" xfId="0" applyFont="1" applyBorder="1" applyAlignment="1">
      <alignment horizontal="center" vertical="center"/>
    </xf>
    <xf numFmtId="0" fontId="15" fillId="0" borderId="27" xfId="0" applyFont="1" applyBorder="1" applyAlignment="1">
      <alignment vertical="center" wrapText="1"/>
    </xf>
    <xf numFmtId="0" fontId="15" fillId="0" borderId="23" xfId="0" applyFont="1" applyBorder="1" applyAlignment="1">
      <alignment vertical="center" wrapText="1"/>
    </xf>
    <xf numFmtId="1" fontId="15" fillId="0" borderId="27" xfId="0" applyNumberFormat="1" applyFont="1" applyBorder="1" applyAlignment="1">
      <alignment vertical="center" wrapText="1"/>
    </xf>
    <xf numFmtId="0" fontId="16" fillId="0" borderId="3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0" fillId="0" borderId="27" xfId="0" applyFont="1" applyBorder="1" applyAlignment="1">
      <alignment vertical="center" wrapText="1"/>
    </xf>
    <xf numFmtId="0" fontId="10" fillId="0" borderId="25" xfId="0" applyFont="1" applyBorder="1" applyAlignment="1">
      <alignment vertical="center" wrapText="1"/>
    </xf>
    <xf numFmtId="0" fontId="4" fillId="0" borderId="27" xfId="0" applyFont="1" applyBorder="1" applyAlignment="1">
      <alignment vertical="center" wrapText="1"/>
    </xf>
    <xf numFmtId="0" fontId="7" fillId="0" borderId="25" xfId="0" applyFont="1" applyBorder="1" applyAlignment="1">
      <alignment vertical="center" wrapText="1"/>
    </xf>
    <xf numFmtId="0" fontId="7" fillId="0" borderId="27" xfId="0" applyFont="1" applyBorder="1" applyAlignment="1">
      <alignment vertical="center" wrapText="1"/>
    </xf>
    <xf numFmtId="0" fontId="16" fillId="0" borderId="25" xfId="0" applyFont="1" applyBorder="1" applyAlignment="1">
      <alignment horizontal="center" vertical="center" wrapText="1"/>
    </xf>
    <xf numFmtId="0" fontId="10" fillId="0" borderId="30" xfId="0" applyFont="1" applyBorder="1" applyAlignment="1">
      <alignment vertical="center" wrapText="1"/>
    </xf>
    <xf numFmtId="0" fontId="10" fillId="0" borderId="29" xfId="0" applyFont="1" applyBorder="1" applyAlignment="1">
      <alignment vertical="center" wrapText="1"/>
    </xf>
    <xf numFmtId="0" fontId="10" fillId="0" borderId="28" xfId="0" applyFont="1" applyBorder="1" applyAlignment="1">
      <alignment vertical="center" wrapText="1"/>
    </xf>
    <xf numFmtId="0" fontId="10" fillId="0" borderId="2" xfId="0" applyFont="1" applyBorder="1" applyAlignment="1">
      <alignment vertical="center" wrapText="1"/>
    </xf>
    <xf numFmtId="0" fontId="16" fillId="0" borderId="41" xfId="0" applyFont="1" applyBorder="1" applyAlignment="1">
      <alignment vertical="center" wrapText="1"/>
    </xf>
    <xf numFmtId="0" fontId="16" fillId="0" borderId="6" xfId="0" applyFont="1" applyBorder="1" applyAlignment="1">
      <alignment vertical="center" wrapText="1"/>
    </xf>
    <xf numFmtId="0" fontId="16" fillId="0" borderId="8" xfId="0" applyFont="1" applyBorder="1" applyAlignment="1">
      <alignment vertical="center" wrapText="1"/>
    </xf>
    <xf numFmtId="0" fontId="16" fillId="0" borderId="26" xfId="0" applyFont="1" applyBorder="1" applyAlignment="1">
      <alignment horizontal="center" vertical="center" wrapText="1"/>
    </xf>
    <xf numFmtId="0" fontId="16" fillId="0" borderId="24" xfId="0" applyFont="1" applyBorder="1" applyAlignment="1">
      <alignment horizontal="center" vertical="center" wrapText="1"/>
    </xf>
    <xf numFmtId="0" fontId="16" fillId="0" borderId="22" xfId="0" applyFont="1" applyBorder="1" applyAlignment="1">
      <alignment horizontal="center" vertical="center" wrapText="1"/>
    </xf>
    <xf numFmtId="0" fontId="10" fillId="0" borderId="23" xfId="0" applyFont="1" applyBorder="1" applyAlignment="1">
      <alignment vertical="center" wrapText="1"/>
    </xf>
    <xf numFmtId="0" fontId="6" fillId="0" borderId="27" xfId="0" applyFont="1" applyBorder="1" applyAlignment="1">
      <alignment vertical="center" wrapText="1"/>
    </xf>
    <xf numFmtId="0" fontId="6" fillId="0" borderId="23" xfId="0" applyFont="1" applyBorder="1" applyAlignment="1">
      <alignment vertical="center" wrapText="1"/>
    </xf>
    <xf numFmtId="0" fontId="16" fillId="0" borderId="26" xfId="0" applyFont="1" applyBorder="1" applyAlignment="1">
      <alignment vertical="center" wrapText="1"/>
    </xf>
    <xf numFmtId="0" fontId="16" fillId="0" borderId="24" xfId="0" applyFont="1" applyBorder="1" applyAlignment="1">
      <alignment vertical="center" wrapText="1"/>
    </xf>
    <xf numFmtId="0" fontId="16" fillId="0" borderId="22" xfId="0" applyFont="1" applyBorder="1" applyAlignment="1">
      <alignment vertical="center" wrapText="1"/>
    </xf>
    <xf numFmtId="0" fontId="30" fillId="0" borderId="58" xfId="1" applyFont="1" applyFill="1" applyBorder="1" applyAlignment="1">
      <alignment horizontal="center" vertical="center" wrapText="1"/>
    </xf>
    <xf numFmtId="0" fontId="30" fillId="0" borderId="46" xfId="1" applyFont="1" applyFill="1" applyBorder="1" applyAlignment="1">
      <alignment horizontal="center" vertical="center" wrapText="1"/>
    </xf>
    <xf numFmtId="0" fontId="30" fillId="0" borderId="59" xfId="1" applyFont="1" applyFill="1" applyBorder="1" applyAlignment="1">
      <alignment horizontal="center" vertical="center" wrapText="1"/>
    </xf>
    <xf numFmtId="0" fontId="30" fillId="0" borderId="17" xfId="1" applyFont="1" applyFill="1" applyBorder="1" applyAlignment="1">
      <alignment horizontal="center" wrapText="1"/>
    </xf>
    <xf numFmtId="0" fontId="30" fillId="0" borderId="0" xfId="1" applyFont="1" applyFill="1" applyBorder="1" applyAlignment="1">
      <alignment horizontal="center" wrapText="1"/>
    </xf>
    <xf numFmtId="0" fontId="30" fillId="0" borderId="18" xfId="1" applyFont="1" applyFill="1" applyBorder="1" applyAlignment="1">
      <alignment horizontal="center" wrapText="1"/>
    </xf>
    <xf numFmtId="0" fontId="32" fillId="0" borderId="17" xfId="1" applyFont="1" applyBorder="1" applyAlignment="1">
      <alignment horizontal="center"/>
    </xf>
    <xf numFmtId="0" fontId="32" fillId="0" borderId="0" xfId="1" applyFont="1" applyBorder="1" applyAlignment="1">
      <alignment horizontal="center"/>
    </xf>
    <xf numFmtId="0" fontId="32" fillId="0" borderId="18" xfId="1" applyFont="1" applyBorder="1" applyAlignment="1">
      <alignment horizontal="center"/>
    </xf>
    <xf numFmtId="0" fontId="34" fillId="0" borderId="19" xfId="1" applyFont="1" applyBorder="1" applyAlignment="1">
      <alignment horizontal="center" vertical="top"/>
    </xf>
    <xf numFmtId="0" fontId="34" fillId="0" borderId="13" xfId="1" applyFont="1" applyBorder="1" applyAlignment="1">
      <alignment horizontal="center" vertical="top"/>
    </xf>
    <xf numFmtId="0" fontId="34" fillId="0" borderId="20" xfId="1" applyFont="1" applyBorder="1" applyAlignment="1">
      <alignment horizontal="center" vertical="top"/>
    </xf>
    <xf numFmtId="0" fontId="15" fillId="0" borderId="25" xfId="0" applyFont="1" applyBorder="1" applyAlignment="1">
      <alignment vertical="center" wrapText="1"/>
    </xf>
  </cellXfs>
  <cellStyles count="3">
    <cellStyle name="Comma 2" xfId="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0"/>
  <sheetViews>
    <sheetView tabSelected="1" showWhiteSpace="0" view="pageLayout" topLeftCell="A13" zoomScaleNormal="100" workbookViewId="0">
      <selection activeCell="C36" sqref="C36"/>
    </sheetView>
  </sheetViews>
  <sheetFormatPr defaultColWidth="9" defaultRowHeight="15"/>
  <cols>
    <col min="1" max="1" width="4.5703125" customWidth="1"/>
    <col min="2" max="2" width="10.5703125" customWidth="1"/>
    <col min="3" max="3" width="57.140625" customWidth="1"/>
    <col min="4" max="4" width="25.7109375" customWidth="1"/>
    <col min="5" max="5" width="5.7109375" customWidth="1"/>
  </cols>
  <sheetData>
    <row r="1" spans="1:7">
      <c r="A1" s="4"/>
      <c r="B1" s="5"/>
      <c r="C1" s="5"/>
      <c r="D1" s="5"/>
      <c r="E1" s="6"/>
    </row>
    <row r="2" spans="1:7">
      <c r="A2" s="7"/>
      <c r="B2" s="8"/>
      <c r="C2" s="8"/>
      <c r="D2" s="8"/>
      <c r="E2" s="9"/>
    </row>
    <row r="3" spans="1:7">
      <c r="A3" s="7"/>
      <c r="B3" s="8"/>
      <c r="C3" s="8"/>
      <c r="D3" s="8"/>
      <c r="E3" s="9"/>
    </row>
    <row r="4" spans="1:7">
      <c r="A4" s="7"/>
      <c r="B4" s="8"/>
      <c r="C4" s="8"/>
      <c r="D4" s="8"/>
      <c r="E4" s="9"/>
    </row>
    <row r="5" spans="1:7" ht="39" customHeight="1">
      <c r="A5" s="7"/>
      <c r="B5" s="255" t="s">
        <v>4</v>
      </c>
      <c r="C5" s="255"/>
      <c r="D5" s="255"/>
      <c r="E5" s="66"/>
      <c r="F5" s="1"/>
      <c r="G5" s="1"/>
    </row>
    <row r="6" spans="1:7" ht="37.5" customHeight="1">
      <c r="A6" s="7"/>
      <c r="B6" s="256" t="s">
        <v>5</v>
      </c>
      <c r="C6" s="256"/>
      <c r="D6" s="256"/>
      <c r="E6" s="67"/>
      <c r="F6" s="2"/>
      <c r="G6" s="2"/>
    </row>
    <row r="7" spans="1:7" ht="26.25" customHeight="1" thickBot="1">
      <c r="A7" s="7"/>
      <c r="B7" s="68"/>
      <c r="C7" s="68"/>
      <c r="D7" s="68"/>
      <c r="E7" s="67"/>
      <c r="F7" s="2"/>
      <c r="G7" s="2"/>
    </row>
    <row r="8" spans="1:7" ht="42" customHeight="1" thickBot="1">
      <c r="A8" s="7"/>
      <c r="B8" s="69" t="s">
        <v>1</v>
      </c>
      <c r="C8" s="70" t="s">
        <v>2</v>
      </c>
      <c r="D8" s="71" t="s">
        <v>3</v>
      </c>
      <c r="E8" s="72"/>
    </row>
    <row r="9" spans="1:7" s="3" customFormat="1" ht="30" customHeight="1">
      <c r="A9" s="10"/>
      <c r="B9" s="241">
        <v>1</v>
      </c>
      <c r="C9" s="237" t="s">
        <v>7</v>
      </c>
      <c r="D9" s="257">
        <f>'furnishing 2'!G12</f>
        <v>0</v>
      </c>
      <c r="E9" s="72"/>
    </row>
    <row r="10" spans="1:7" s="3" customFormat="1" ht="30" customHeight="1" thickBot="1">
      <c r="A10" s="10"/>
      <c r="B10" s="242"/>
      <c r="C10" s="238"/>
      <c r="D10" s="258"/>
      <c r="E10" s="72"/>
    </row>
    <row r="11" spans="1:7" s="3" customFormat="1" ht="30" customHeight="1">
      <c r="A11" s="10"/>
      <c r="B11" s="241">
        <v>2</v>
      </c>
      <c r="C11" s="237" t="s">
        <v>8</v>
      </c>
      <c r="D11" s="259">
        <f>Ele.Br!F90</f>
        <v>0</v>
      </c>
      <c r="E11" s="72"/>
    </row>
    <row r="12" spans="1:7" s="3" customFormat="1" ht="30" customHeight="1" thickBot="1">
      <c r="A12" s="10"/>
      <c r="B12" s="242"/>
      <c r="C12" s="238"/>
      <c r="D12" s="258"/>
      <c r="E12" s="72"/>
    </row>
    <row r="13" spans="1:7" s="3" customFormat="1" ht="30" customHeight="1">
      <c r="A13" s="10"/>
      <c r="B13" s="241">
        <v>3</v>
      </c>
      <c r="C13" s="251" t="s">
        <v>0</v>
      </c>
      <c r="D13" s="253">
        <f>'false ceiling'!G11</f>
        <v>0</v>
      </c>
      <c r="E13" s="72"/>
    </row>
    <row r="14" spans="1:7" s="3" customFormat="1" ht="30" customHeight="1" thickBot="1">
      <c r="A14" s="10"/>
      <c r="B14" s="242"/>
      <c r="C14" s="252"/>
      <c r="D14" s="254"/>
      <c r="E14" s="72"/>
    </row>
    <row r="15" spans="1:7" s="3" customFormat="1" ht="30" customHeight="1">
      <c r="A15" s="10"/>
      <c r="B15" s="235">
        <v>4</v>
      </c>
      <c r="C15" s="244" t="s">
        <v>9</v>
      </c>
      <c r="D15" s="247">
        <f>ac!G17</f>
        <v>0</v>
      </c>
      <c r="E15" s="72"/>
    </row>
    <row r="16" spans="1:7" s="3" customFormat="1" ht="30" customHeight="1" thickBot="1">
      <c r="A16" s="10"/>
      <c r="B16" s="236"/>
      <c r="C16" s="245"/>
      <c r="D16" s="248"/>
      <c r="E16" s="72"/>
    </row>
    <row r="17" spans="1:5" ht="18.75">
      <c r="A17" s="7"/>
      <c r="B17" s="241"/>
      <c r="C17" s="257" t="s">
        <v>10</v>
      </c>
      <c r="D17" s="249">
        <f>SUM(D9:D16)</f>
        <v>0</v>
      </c>
      <c r="E17" s="72"/>
    </row>
    <row r="18" spans="1:5" ht="15.75" customHeight="1" thickBot="1">
      <c r="A18" s="7"/>
      <c r="B18" s="242"/>
      <c r="C18" s="258"/>
      <c r="D18" s="250"/>
      <c r="E18" s="72"/>
    </row>
    <row r="19" spans="1:5" ht="15.75" customHeight="1">
      <c r="A19" s="7"/>
      <c r="B19" s="241"/>
      <c r="C19" s="257" t="s">
        <v>166</v>
      </c>
      <c r="D19" s="239">
        <f>D17*18%</f>
        <v>0</v>
      </c>
      <c r="E19" s="72"/>
    </row>
    <row r="20" spans="1:5" ht="19.5" thickBot="1">
      <c r="A20" s="7"/>
      <c r="B20" s="242"/>
      <c r="C20" s="258"/>
      <c r="D20" s="240"/>
      <c r="E20" s="72"/>
    </row>
    <row r="21" spans="1:5" ht="18.75">
      <c r="A21" s="7"/>
      <c r="B21" s="241"/>
      <c r="C21" s="257" t="s">
        <v>161</v>
      </c>
      <c r="D21" s="239">
        <f>D17+D19</f>
        <v>0</v>
      </c>
      <c r="E21" s="72"/>
    </row>
    <row r="22" spans="1:5" ht="19.5" thickBot="1">
      <c r="A22" s="7"/>
      <c r="B22" s="243"/>
      <c r="C22" s="297"/>
      <c r="D22" s="246"/>
      <c r="E22" s="72"/>
    </row>
    <row r="23" spans="1:5" ht="19.5" thickBot="1">
      <c r="A23" s="7"/>
      <c r="B23" s="232"/>
      <c r="C23" s="233"/>
      <c r="D23" s="234"/>
      <c r="E23" s="72"/>
    </row>
    <row r="24" spans="1:5" ht="18.75" customHeight="1">
      <c r="A24" s="7"/>
      <c r="B24" s="231"/>
      <c r="C24" s="231"/>
      <c r="D24" s="231"/>
      <c r="E24" s="72"/>
    </row>
    <row r="25" spans="1:5" ht="18.75">
      <c r="A25" s="7"/>
      <c r="B25" s="229"/>
      <c r="C25" s="229" t="s">
        <v>162</v>
      </c>
      <c r="D25" s="230">
        <f>D23+D21</f>
        <v>0</v>
      </c>
      <c r="E25" s="72"/>
    </row>
    <row r="26" spans="1:5" ht="18.75">
      <c r="A26" s="7"/>
      <c r="B26" s="64"/>
      <c r="C26" s="64"/>
      <c r="D26" s="64"/>
      <c r="E26" s="72"/>
    </row>
    <row r="27" spans="1:5" ht="15" customHeight="1">
      <c r="A27" s="7"/>
      <c r="B27" s="73" t="s">
        <v>44</v>
      </c>
      <c r="C27" s="73" t="s">
        <v>163</v>
      </c>
      <c r="D27" s="73"/>
      <c r="E27" s="74"/>
    </row>
    <row r="28" spans="1:5" ht="21.75" customHeight="1">
      <c r="A28" s="7"/>
      <c r="B28" s="73"/>
      <c r="C28" s="73"/>
      <c r="D28" s="73"/>
      <c r="E28" s="74"/>
    </row>
    <row r="29" spans="1:5" ht="18.75">
      <c r="A29" s="7"/>
      <c r="B29" s="64"/>
      <c r="C29" s="64"/>
      <c r="D29" s="64"/>
      <c r="E29" s="72"/>
    </row>
    <row r="30" spans="1:5" ht="18.75">
      <c r="A30" s="12"/>
      <c r="B30" s="75"/>
      <c r="C30" s="75"/>
      <c r="D30" s="65"/>
      <c r="E30" s="76"/>
    </row>
  </sheetData>
  <mergeCells count="23">
    <mergeCell ref="C13:C14"/>
    <mergeCell ref="D13:D14"/>
    <mergeCell ref="B5:D5"/>
    <mergeCell ref="B6:D6"/>
    <mergeCell ref="B9:B10"/>
    <mergeCell ref="B13:B14"/>
    <mergeCell ref="B11:B12"/>
    <mergeCell ref="C9:C10"/>
    <mergeCell ref="D9:D10"/>
    <mergeCell ref="C11:C12"/>
    <mergeCell ref="D11:D12"/>
    <mergeCell ref="B15:B16"/>
    <mergeCell ref="C19:C20"/>
    <mergeCell ref="D19:D20"/>
    <mergeCell ref="B19:B20"/>
    <mergeCell ref="B21:B22"/>
    <mergeCell ref="B17:B18"/>
    <mergeCell ref="C15:C16"/>
    <mergeCell ref="C21:C22"/>
    <mergeCell ref="D21:D22"/>
    <mergeCell ref="C17:C18"/>
    <mergeCell ref="D15:D16"/>
    <mergeCell ref="D17:D18"/>
  </mergeCells>
  <pageMargins left="0.25" right="0.14000000000000001" top="0.44" bottom="0.5" header="0.05" footer="0.05"/>
  <pageSetup paperSize="9" scale="9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8"/>
  <sheetViews>
    <sheetView view="pageLayout" topLeftCell="A19" zoomScaleNormal="100" workbookViewId="0">
      <selection activeCell="C28" sqref="C28"/>
    </sheetView>
  </sheetViews>
  <sheetFormatPr defaultColWidth="9" defaultRowHeight="15"/>
  <cols>
    <col min="1" max="1" width="5.140625" customWidth="1"/>
    <col min="2" max="2" width="6.5703125" customWidth="1"/>
    <col min="3" max="3" width="63.42578125" customWidth="1"/>
    <col min="4" max="4" width="7.28515625" customWidth="1"/>
    <col min="5" max="5" width="8.28515625" customWidth="1"/>
    <col min="6" max="6" width="10.28515625" customWidth="1"/>
    <col min="7" max="7" width="12.42578125" customWidth="1"/>
    <col min="8" max="8" width="6" customWidth="1"/>
  </cols>
  <sheetData>
    <row r="1" spans="1:8">
      <c r="A1" s="4"/>
      <c r="B1" s="5"/>
      <c r="C1" s="5"/>
      <c r="D1" s="5"/>
      <c r="E1" s="5"/>
      <c r="F1" s="5"/>
      <c r="G1" s="5"/>
      <c r="H1" s="6"/>
    </row>
    <row r="2" spans="1:8">
      <c r="A2" s="7"/>
      <c r="B2" s="8"/>
      <c r="C2" s="8"/>
      <c r="D2" s="8"/>
      <c r="E2" s="8"/>
      <c r="F2" s="8"/>
      <c r="G2" s="8"/>
      <c r="H2" s="9"/>
    </row>
    <row r="3" spans="1:8" ht="15.75" thickBot="1">
      <c r="A3" s="7"/>
      <c r="B3" s="8"/>
      <c r="C3" s="8"/>
      <c r="D3" s="8"/>
      <c r="E3" s="8"/>
      <c r="F3" s="8"/>
      <c r="G3" s="8"/>
      <c r="H3" s="9"/>
    </row>
    <row r="4" spans="1:8" s="3" customFormat="1" ht="30.75" thickBot="1">
      <c r="A4" s="10"/>
      <c r="B4" s="28" t="s">
        <v>20</v>
      </c>
      <c r="C4" s="63" t="s">
        <v>21</v>
      </c>
      <c r="D4" s="63" t="s">
        <v>22</v>
      </c>
      <c r="E4" s="63" t="s">
        <v>23</v>
      </c>
      <c r="F4" s="63" t="s">
        <v>24</v>
      </c>
      <c r="G4" s="63" t="s">
        <v>25</v>
      </c>
      <c r="H4" s="11"/>
    </row>
    <row r="5" spans="1:8" s="3" customFormat="1" ht="16.5" customHeight="1" thickBot="1">
      <c r="A5" s="10"/>
      <c r="B5" s="53">
        <v>1</v>
      </c>
      <c r="C5" s="260" t="s">
        <v>14</v>
      </c>
      <c r="D5" s="261"/>
      <c r="E5" s="261"/>
      <c r="F5" s="261"/>
      <c r="G5" s="262"/>
      <c r="H5" s="11"/>
    </row>
    <row r="6" spans="1:8" s="3" customFormat="1" ht="16.5" thickBot="1">
      <c r="A6" s="10"/>
      <c r="B6" s="23"/>
      <c r="C6" s="24" t="s">
        <v>15</v>
      </c>
      <c r="D6" s="22"/>
      <c r="E6" s="22"/>
      <c r="F6" s="22"/>
      <c r="G6" s="22"/>
      <c r="H6" s="11"/>
    </row>
    <row r="7" spans="1:8" s="3" customFormat="1" ht="15.75">
      <c r="A7" s="10"/>
      <c r="B7" s="269"/>
      <c r="C7" s="25" t="s">
        <v>16</v>
      </c>
      <c r="D7" s="271"/>
      <c r="E7" s="263"/>
      <c r="F7" s="263"/>
      <c r="G7" s="263"/>
      <c r="H7" s="11"/>
    </row>
    <row r="8" spans="1:8" ht="254.25" customHeight="1" thickBot="1">
      <c r="A8" s="26"/>
      <c r="B8" s="270"/>
      <c r="C8" s="27" t="s">
        <v>18</v>
      </c>
      <c r="D8" s="272"/>
      <c r="E8" s="264"/>
      <c r="F8" s="264"/>
      <c r="G8" s="264"/>
      <c r="H8" s="11"/>
    </row>
    <row r="9" spans="1:8" ht="15.75">
      <c r="A9" s="10"/>
      <c r="B9" s="268">
        <v>1.1000000000000001</v>
      </c>
      <c r="C9" s="21" t="s">
        <v>17</v>
      </c>
      <c r="D9" s="265" t="s">
        <v>11</v>
      </c>
      <c r="E9" s="267">
        <f>14*9</f>
        <v>126</v>
      </c>
      <c r="F9" s="263"/>
      <c r="G9" s="263">
        <f>E9*F9</f>
        <v>0</v>
      </c>
      <c r="H9" s="11"/>
    </row>
    <row r="10" spans="1:8" ht="126.75" customHeight="1" thickBot="1">
      <c r="A10" s="7"/>
      <c r="B10" s="268"/>
      <c r="C10" s="21" t="s">
        <v>45</v>
      </c>
      <c r="D10" s="266"/>
      <c r="E10" s="266"/>
      <c r="F10" s="264"/>
      <c r="G10" s="264"/>
      <c r="H10" s="9"/>
    </row>
    <row r="11" spans="1:8" ht="15.75" thickBot="1">
      <c r="A11" s="7"/>
      <c r="B11" s="40">
        <v>1.2</v>
      </c>
      <c r="C11" s="98" t="s">
        <v>60</v>
      </c>
      <c r="D11" s="129"/>
      <c r="E11" s="129"/>
      <c r="F11" s="78"/>
      <c r="G11" s="50"/>
      <c r="H11" s="9"/>
    </row>
    <row r="12" spans="1:8" ht="177.75" customHeight="1" thickBot="1">
      <c r="A12" s="7"/>
      <c r="B12" s="45"/>
      <c r="C12" s="47" t="s">
        <v>43</v>
      </c>
      <c r="D12" s="128" t="s">
        <v>12</v>
      </c>
      <c r="E12" s="48">
        <v>2</v>
      </c>
      <c r="F12" s="42"/>
      <c r="G12" s="43">
        <f>E12*F12</f>
        <v>0</v>
      </c>
      <c r="H12" s="9"/>
    </row>
    <row r="13" spans="1:8" ht="142.5" thickBot="1">
      <c r="A13" s="7"/>
      <c r="B13" s="127">
        <v>1.3</v>
      </c>
      <c r="C13" s="80" t="s">
        <v>46</v>
      </c>
      <c r="D13" s="83" t="s">
        <v>11</v>
      </c>
      <c r="E13" s="82">
        <f>13.3+10+10+10+10+10+10+5+5+10</f>
        <v>93.3</v>
      </c>
      <c r="F13" s="82"/>
      <c r="G13" s="84">
        <f>E13*F13</f>
        <v>0</v>
      </c>
      <c r="H13" s="9"/>
    </row>
    <row r="14" spans="1:8" ht="15.75">
      <c r="A14" s="7"/>
      <c r="B14" s="17"/>
      <c r="C14" s="17"/>
      <c r="D14" s="17"/>
      <c r="E14" s="17"/>
      <c r="F14" s="17"/>
      <c r="G14" s="17"/>
      <c r="H14" s="9"/>
    </row>
    <row r="15" spans="1:8" ht="15.75">
      <c r="A15" s="7"/>
      <c r="B15" s="17"/>
      <c r="C15" s="17"/>
      <c r="D15" s="17"/>
      <c r="E15" s="17"/>
      <c r="F15" s="17"/>
      <c r="G15" s="17"/>
      <c r="H15" s="9"/>
    </row>
    <row r="16" spans="1:8" ht="15.75">
      <c r="A16" s="7"/>
      <c r="B16" s="17"/>
      <c r="H16" s="9"/>
    </row>
    <row r="17" spans="1:8" ht="18.75">
      <c r="A17" s="7"/>
      <c r="B17" s="15"/>
      <c r="C17" s="18" t="s">
        <v>6</v>
      </c>
      <c r="D17" s="19"/>
      <c r="E17" s="20"/>
      <c r="F17" s="20"/>
      <c r="G17" s="20"/>
      <c r="H17" s="9"/>
    </row>
    <row r="18" spans="1:8">
      <c r="A18" s="12"/>
      <c r="B18" s="13"/>
      <c r="C18" s="13"/>
      <c r="D18" s="13"/>
      <c r="E18" s="13"/>
      <c r="F18" s="13"/>
      <c r="G18" s="13"/>
      <c r="H18" s="14"/>
    </row>
  </sheetData>
  <mergeCells count="11">
    <mergeCell ref="B9:B10"/>
    <mergeCell ref="B7:B8"/>
    <mergeCell ref="D7:D8"/>
    <mergeCell ref="E7:E8"/>
    <mergeCell ref="F7:F8"/>
    <mergeCell ref="C5:G5"/>
    <mergeCell ref="G7:G8"/>
    <mergeCell ref="D9:D10"/>
    <mergeCell ref="E9:E10"/>
    <mergeCell ref="F9:F10"/>
    <mergeCell ref="G9:G10"/>
  </mergeCells>
  <pageMargins left="0.25" right="0.14000000000000001" top="0.5" bottom="0.5" header="0.05" footer="0.05"/>
  <pageSetup paperSize="9" scale="83" orientation="portrait" r:id="rId1"/>
  <headerFooter>
    <oddFooter>&amp;CSighn and seal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view="pageLayout" topLeftCell="A16" zoomScale="90" zoomScaleNormal="100" zoomScalePageLayoutView="90" workbookViewId="0">
      <selection activeCell="F4" sqref="F4:F11"/>
    </sheetView>
  </sheetViews>
  <sheetFormatPr defaultColWidth="9" defaultRowHeight="15"/>
  <cols>
    <col min="1" max="1" width="5.140625" customWidth="1"/>
    <col min="2" max="2" width="6.5703125" customWidth="1"/>
    <col min="3" max="3" width="60.42578125" customWidth="1"/>
    <col min="4" max="4" width="7.28515625" customWidth="1"/>
    <col min="5" max="5" width="8.28515625" customWidth="1"/>
    <col min="6" max="6" width="8.5703125" customWidth="1"/>
    <col min="7" max="7" width="10.42578125" customWidth="1"/>
    <col min="8" max="8" width="6" customWidth="1"/>
  </cols>
  <sheetData>
    <row r="1" spans="1:8">
      <c r="A1" s="4"/>
      <c r="B1" s="5"/>
      <c r="C1" s="5"/>
      <c r="D1" s="5"/>
      <c r="E1" s="5"/>
      <c r="F1" s="5"/>
      <c r="G1" s="5"/>
      <c r="H1" s="6"/>
    </row>
    <row r="2" spans="1:8">
      <c r="A2" s="7"/>
      <c r="B2" s="8"/>
      <c r="C2" s="8"/>
      <c r="D2" s="8"/>
      <c r="E2" s="8"/>
      <c r="F2" s="8"/>
      <c r="G2" s="8"/>
      <c r="H2" s="9"/>
    </row>
    <row r="3" spans="1:8" ht="15.75" thickBot="1">
      <c r="A3" s="7"/>
      <c r="B3" s="8"/>
      <c r="C3" s="8"/>
      <c r="D3" s="8"/>
      <c r="E3" s="8"/>
      <c r="F3" s="8"/>
      <c r="G3" s="8"/>
      <c r="H3" s="9"/>
    </row>
    <row r="4" spans="1:8">
      <c r="A4" s="7"/>
      <c r="B4" s="99">
        <v>1.4</v>
      </c>
      <c r="C4" s="44" t="s">
        <v>19</v>
      </c>
      <c r="D4" s="93" t="s">
        <v>11</v>
      </c>
      <c r="E4" s="55">
        <f>(13+2+2+7+11+11)*9</f>
        <v>414</v>
      </c>
      <c r="F4" s="56"/>
      <c r="G4" s="54">
        <f>E4*F4</f>
        <v>0</v>
      </c>
      <c r="H4" s="9"/>
    </row>
    <row r="5" spans="1:8" s="3" customFormat="1" ht="287.25" customHeight="1" thickBot="1">
      <c r="A5" s="10"/>
      <c r="B5" s="94"/>
      <c r="C5" s="85" t="s">
        <v>47</v>
      </c>
      <c r="D5" s="59"/>
      <c r="E5" s="58"/>
      <c r="F5" s="52"/>
      <c r="G5" s="60"/>
      <c r="H5" s="11"/>
    </row>
    <row r="6" spans="1:8" s="3" customFormat="1" ht="83.25" customHeight="1" thickBot="1">
      <c r="A6" s="10"/>
      <c r="B6" s="100">
        <v>1.5</v>
      </c>
      <c r="C6" s="89" t="s">
        <v>62</v>
      </c>
      <c r="D6" s="87" t="s">
        <v>12</v>
      </c>
      <c r="E6" s="62">
        <v>14</v>
      </c>
      <c r="F6" s="51"/>
      <c r="G6" s="51">
        <f t="shared" ref="G6:G11" si="0">E6*F6</f>
        <v>0</v>
      </c>
      <c r="H6" s="11"/>
    </row>
    <row r="7" spans="1:8" ht="78.75" customHeight="1" thickBot="1">
      <c r="A7" s="7"/>
      <c r="B7" s="86">
        <v>1.6</v>
      </c>
      <c r="C7" s="91" t="s">
        <v>50</v>
      </c>
      <c r="D7" s="92" t="s">
        <v>12</v>
      </c>
      <c r="E7" s="48">
        <v>2</v>
      </c>
      <c r="F7" s="42"/>
      <c r="G7" s="43">
        <f t="shared" si="0"/>
        <v>0</v>
      </c>
      <c r="H7" s="9"/>
    </row>
    <row r="8" spans="1:8" ht="77.25" customHeight="1" thickBot="1">
      <c r="A8" s="7"/>
      <c r="B8" s="86">
        <v>1.7</v>
      </c>
      <c r="C8" s="91" t="s">
        <v>51</v>
      </c>
      <c r="D8" s="92" t="s">
        <v>12</v>
      </c>
      <c r="E8" s="48">
        <v>1</v>
      </c>
      <c r="F8" s="42"/>
      <c r="G8" s="43">
        <f t="shared" si="0"/>
        <v>0</v>
      </c>
      <c r="H8" s="9"/>
    </row>
    <row r="9" spans="1:8" ht="158.25" thickBot="1">
      <c r="A9" s="7"/>
      <c r="B9" s="88">
        <v>1.8</v>
      </c>
      <c r="C9" s="133" t="s">
        <v>49</v>
      </c>
      <c r="D9" s="90" t="s">
        <v>13</v>
      </c>
      <c r="E9" s="48">
        <f>(10+10+12+5+3)*2.5</f>
        <v>100</v>
      </c>
      <c r="F9" s="42"/>
      <c r="G9" s="43">
        <f t="shared" si="0"/>
        <v>0</v>
      </c>
      <c r="H9" s="9"/>
    </row>
    <row r="10" spans="1:8" ht="135.75" customHeight="1" thickBot="1">
      <c r="A10" s="7"/>
      <c r="B10" s="88">
        <v>1.9</v>
      </c>
      <c r="C10" s="133" t="s">
        <v>59</v>
      </c>
      <c r="D10" s="131" t="s">
        <v>13</v>
      </c>
      <c r="E10" s="131">
        <f>7*5</f>
        <v>35</v>
      </c>
      <c r="F10" s="132"/>
      <c r="G10" s="46">
        <f t="shared" si="0"/>
        <v>0</v>
      </c>
      <c r="H10" s="9"/>
    </row>
    <row r="11" spans="1:8" ht="142.5" thickBot="1">
      <c r="A11" s="7"/>
      <c r="B11" s="134">
        <v>1.1000000000000001</v>
      </c>
      <c r="C11" s="130" t="s">
        <v>61</v>
      </c>
      <c r="D11" s="131" t="s">
        <v>12</v>
      </c>
      <c r="E11" s="82">
        <v>3</v>
      </c>
      <c r="F11" s="82"/>
      <c r="G11" s="46">
        <f t="shared" si="0"/>
        <v>0</v>
      </c>
      <c r="H11" s="9"/>
    </row>
    <row r="12" spans="1:8" ht="15.75" thickBot="1">
      <c r="A12" s="7"/>
      <c r="B12" s="45"/>
      <c r="C12" s="273" t="s">
        <v>48</v>
      </c>
      <c r="D12" s="274"/>
      <c r="E12" s="274"/>
      <c r="F12" s="275"/>
      <c r="G12" s="126">
        <f>+SUM('furnishing 2'!G4:G11)+SUM(furnishing!G7:G13)</f>
        <v>0</v>
      </c>
      <c r="H12" s="9"/>
    </row>
    <row r="13" spans="1:8">
      <c r="A13" s="7"/>
      <c r="H13" s="9"/>
    </row>
    <row r="14" spans="1:8">
      <c r="A14" s="7"/>
      <c r="H14" s="9"/>
    </row>
    <row r="15" spans="1:8" ht="15.75">
      <c r="A15" s="7"/>
      <c r="B15" s="17"/>
      <c r="C15" s="17"/>
      <c r="D15" s="17"/>
      <c r="E15" s="17"/>
      <c r="F15" s="17"/>
      <c r="G15" s="17"/>
      <c r="H15" s="9"/>
    </row>
    <row r="16" spans="1:8" ht="18.75">
      <c r="A16" s="7"/>
      <c r="B16" s="15"/>
      <c r="C16" s="18" t="s">
        <v>6</v>
      </c>
      <c r="D16" s="19"/>
      <c r="E16" s="20"/>
      <c r="F16" s="20"/>
      <c r="G16" s="20"/>
      <c r="H16" s="9"/>
    </row>
    <row r="17" spans="1:8">
      <c r="A17" s="12"/>
      <c r="B17" s="13"/>
      <c r="C17" s="13"/>
      <c r="D17" s="13"/>
      <c r="E17" s="13"/>
      <c r="F17" s="13"/>
      <c r="G17" s="13"/>
      <c r="H17" s="14"/>
    </row>
  </sheetData>
  <mergeCells count="1">
    <mergeCell ref="C12:F12"/>
  </mergeCells>
  <pageMargins left="0.25" right="0.14000000000000001" top="0.31" bottom="0.5" header="0.05" footer="0.05"/>
  <pageSetup paperSize="9" scale="72" orientation="portrait" r:id="rId1"/>
  <headerFooter>
    <oddFooter>&amp;Csighn and seal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5"/>
  <sheetViews>
    <sheetView view="pageLayout" topLeftCell="A13" zoomScaleNormal="100" workbookViewId="0">
      <selection activeCell="F8" sqref="F8:F10"/>
    </sheetView>
  </sheetViews>
  <sheetFormatPr defaultColWidth="9" defaultRowHeight="15"/>
  <cols>
    <col min="1" max="1" width="5.140625" customWidth="1"/>
    <col min="2" max="2" width="6.5703125" customWidth="1"/>
    <col min="3" max="3" width="66.85546875" customWidth="1"/>
    <col min="4" max="4" width="7.28515625" customWidth="1"/>
    <col min="5" max="5" width="8.28515625" customWidth="1"/>
    <col min="6" max="6" width="8.5703125" customWidth="1"/>
    <col min="7" max="7" width="10.42578125" customWidth="1"/>
    <col min="8" max="8" width="6" customWidth="1"/>
  </cols>
  <sheetData>
    <row r="1" spans="1:8">
      <c r="A1" s="4"/>
      <c r="B1" s="5"/>
      <c r="C1" s="5"/>
      <c r="D1" s="5"/>
      <c r="E1" s="5"/>
      <c r="F1" s="5"/>
      <c r="G1" s="5"/>
      <c r="H1" s="6"/>
    </row>
    <row r="2" spans="1:8">
      <c r="A2" s="7"/>
      <c r="B2" s="8"/>
      <c r="C2" s="8"/>
      <c r="D2" s="8"/>
      <c r="E2" s="8"/>
      <c r="F2" s="8"/>
      <c r="G2" s="8"/>
      <c r="H2" s="9"/>
    </row>
    <row r="3" spans="1:8">
      <c r="A3" s="7"/>
      <c r="B3" s="8"/>
      <c r="C3" s="8"/>
      <c r="D3" s="8"/>
      <c r="E3" s="8"/>
      <c r="F3" s="8"/>
      <c r="G3" s="8"/>
      <c r="H3" s="9"/>
    </row>
    <row r="4" spans="1:8">
      <c r="A4" s="7"/>
      <c r="B4" s="8"/>
      <c r="C4" s="8"/>
      <c r="D4" s="8"/>
      <c r="E4" s="8"/>
      <c r="F4" s="8"/>
      <c r="G4" s="8"/>
      <c r="H4" s="9"/>
    </row>
    <row r="5" spans="1:8" ht="15.75" thickBot="1">
      <c r="A5" s="7"/>
      <c r="B5" s="8"/>
      <c r="C5" s="8"/>
      <c r="D5" s="8"/>
      <c r="E5" s="8"/>
      <c r="F5" s="8"/>
      <c r="G5" s="8"/>
      <c r="H5" s="9"/>
    </row>
    <row r="6" spans="1:8" s="3" customFormat="1" ht="16.5" thickBot="1">
      <c r="A6" s="10"/>
      <c r="B6" s="77">
        <v>2</v>
      </c>
      <c r="C6" s="61" t="s">
        <v>0</v>
      </c>
      <c r="D6" s="78"/>
      <c r="E6" s="78"/>
      <c r="F6" s="78"/>
      <c r="G6" s="50"/>
      <c r="H6" s="11"/>
    </row>
    <row r="7" spans="1:8" s="3" customFormat="1" ht="16.5" thickBot="1">
      <c r="A7" s="10"/>
      <c r="B7" s="101">
        <v>2.1</v>
      </c>
      <c r="C7" s="102" t="s">
        <v>54</v>
      </c>
      <c r="D7" s="103"/>
      <c r="E7" s="104"/>
      <c r="F7" s="105"/>
      <c r="G7" s="106"/>
      <c r="H7" s="11"/>
    </row>
    <row r="8" spans="1:8" s="3" customFormat="1" ht="168.75" thickBot="1">
      <c r="A8" s="10"/>
      <c r="B8" s="107"/>
      <c r="C8" s="108" t="s">
        <v>55</v>
      </c>
      <c r="D8" s="109" t="s">
        <v>58</v>
      </c>
      <c r="E8" s="110">
        <f>(4*16)+(4*14)+(27*4)+(12*4)+(25*4)+(50*4)</f>
        <v>576</v>
      </c>
      <c r="F8" s="107"/>
      <c r="G8" s="111">
        <f>E8*F8</f>
        <v>0</v>
      </c>
      <c r="H8" s="11"/>
    </row>
    <row r="9" spans="1:8" s="3" customFormat="1" ht="16.5" thickBot="1">
      <c r="A9" s="10"/>
      <c r="B9" s="123">
        <v>2.2000000000000002</v>
      </c>
      <c r="C9" s="124" t="s">
        <v>56</v>
      </c>
      <c r="D9" s="125"/>
      <c r="E9" s="104"/>
      <c r="F9" s="125"/>
      <c r="G9" s="105"/>
      <c r="H9" s="11"/>
    </row>
    <row r="10" spans="1:8" s="3" customFormat="1" ht="60.75" thickBot="1">
      <c r="A10" s="10"/>
      <c r="B10" s="115"/>
      <c r="C10" s="116" t="s">
        <v>57</v>
      </c>
      <c r="D10" s="117" t="s">
        <v>58</v>
      </c>
      <c r="E10" s="118">
        <f>(46*20)+(24*8)+(10*10)</f>
        <v>1212</v>
      </c>
      <c r="F10" s="119"/>
      <c r="G10" s="120">
        <f>E10*F10</f>
        <v>0</v>
      </c>
      <c r="H10" s="11"/>
    </row>
    <row r="11" spans="1:8" ht="15.75" thickBot="1">
      <c r="A11" s="7"/>
      <c r="B11" s="45"/>
      <c r="C11" s="273" t="s">
        <v>53</v>
      </c>
      <c r="D11" s="274"/>
      <c r="E11" s="274"/>
      <c r="F11" s="275"/>
      <c r="G11" s="126">
        <f>SUM(G8:G10)</f>
        <v>0</v>
      </c>
      <c r="H11" s="9"/>
    </row>
    <row r="12" spans="1:8" ht="15.75">
      <c r="A12" s="7"/>
      <c r="B12" s="17"/>
      <c r="C12" s="17"/>
      <c r="D12" s="17"/>
      <c r="E12" s="17"/>
      <c r="F12" s="17"/>
      <c r="G12" s="17"/>
      <c r="H12" s="9"/>
    </row>
    <row r="13" spans="1:8" ht="15.75">
      <c r="A13" s="7"/>
      <c r="B13" s="17"/>
      <c r="C13" s="17"/>
      <c r="D13" s="17"/>
      <c r="E13" s="35"/>
      <c r="F13" s="17"/>
      <c r="G13" s="17"/>
      <c r="H13" s="9"/>
    </row>
    <row r="14" spans="1:8" ht="15.75">
      <c r="A14" s="7"/>
      <c r="B14" s="17"/>
      <c r="C14" s="17"/>
      <c r="D14" s="17"/>
      <c r="E14" s="35"/>
      <c r="F14" s="17"/>
      <c r="G14" s="17"/>
      <c r="H14" s="9"/>
    </row>
    <row r="15" spans="1:8" ht="15.75">
      <c r="A15" s="7"/>
      <c r="B15" s="17"/>
      <c r="C15" s="17"/>
      <c r="D15" s="17"/>
      <c r="E15" s="35"/>
      <c r="F15" s="17"/>
      <c r="G15" s="17"/>
      <c r="H15" s="9"/>
    </row>
    <row r="16" spans="1:8" ht="15.75">
      <c r="A16" s="7"/>
      <c r="B16" s="17"/>
      <c r="C16" s="17"/>
      <c r="D16" s="17"/>
      <c r="E16" s="35"/>
      <c r="F16" s="17"/>
      <c r="G16" s="17"/>
      <c r="H16" s="9"/>
    </row>
    <row r="17" spans="1:8" ht="15.75">
      <c r="A17" s="7"/>
      <c r="B17" s="17"/>
      <c r="C17" s="17"/>
      <c r="D17" s="17"/>
      <c r="E17" s="35"/>
      <c r="F17" s="17"/>
      <c r="G17" s="17"/>
      <c r="H17" s="9"/>
    </row>
    <row r="18" spans="1:8" ht="15.75">
      <c r="A18" s="7"/>
      <c r="B18" s="17"/>
      <c r="C18" s="17"/>
      <c r="D18" s="17"/>
      <c r="E18" s="35"/>
      <c r="F18" s="17"/>
      <c r="G18" s="17"/>
      <c r="H18" s="9"/>
    </row>
    <row r="19" spans="1:8" ht="15.75">
      <c r="A19" s="7"/>
      <c r="B19" s="17"/>
      <c r="C19" s="17"/>
      <c r="D19" s="17"/>
      <c r="E19" s="35"/>
      <c r="F19" s="17"/>
      <c r="G19" s="17"/>
      <c r="H19" s="9"/>
    </row>
    <row r="20" spans="1:8" ht="15.75">
      <c r="A20" s="7"/>
      <c r="B20" s="17"/>
      <c r="C20" s="17"/>
      <c r="D20" s="17"/>
      <c r="E20" s="35"/>
      <c r="F20" s="17"/>
      <c r="G20" s="17"/>
      <c r="H20" s="9"/>
    </row>
    <row r="21" spans="1:8" ht="15.75">
      <c r="A21" s="7"/>
      <c r="B21" s="17"/>
      <c r="C21" s="17"/>
      <c r="D21" s="17"/>
      <c r="E21" s="35"/>
      <c r="F21" s="17"/>
      <c r="G21" s="17"/>
      <c r="H21" s="9"/>
    </row>
    <row r="22" spans="1:8" ht="15.75">
      <c r="A22" s="7"/>
      <c r="B22" s="17"/>
      <c r="C22" s="17"/>
      <c r="D22" s="17"/>
      <c r="E22" s="35"/>
      <c r="F22" s="17"/>
      <c r="G22" s="17"/>
      <c r="H22" s="9"/>
    </row>
    <row r="23" spans="1:8" ht="15.75">
      <c r="A23" s="7"/>
      <c r="B23" s="17"/>
      <c r="C23" s="17"/>
      <c r="D23" s="17"/>
      <c r="E23" s="35"/>
      <c r="F23" s="17"/>
      <c r="G23" s="17"/>
      <c r="H23" s="9"/>
    </row>
    <row r="24" spans="1:8" ht="15.75">
      <c r="A24" s="7"/>
      <c r="B24" s="17"/>
      <c r="C24" s="17"/>
      <c r="D24" s="17"/>
      <c r="E24" s="35"/>
      <c r="F24" s="17"/>
      <c r="G24" s="17"/>
      <c r="H24" s="9"/>
    </row>
    <row r="25" spans="1:8">
      <c r="A25" s="7"/>
      <c r="B25" s="121"/>
      <c r="C25" s="122"/>
      <c r="D25" s="36"/>
      <c r="E25" s="35"/>
      <c r="F25" s="112"/>
      <c r="G25" s="114"/>
      <c r="H25" s="9"/>
    </row>
    <row r="26" spans="1:8">
      <c r="A26" s="7"/>
      <c r="B26" s="121"/>
      <c r="C26" s="122"/>
      <c r="D26" s="36"/>
      <c r="E26" s="35"/>
      <c r="F26" s="112"/>
      <c r="G26" s="114"/>
      <c r="H26" s="9"/>
    </row>
    <row r="27" spans="1:8">
      <c r="A27" s="7"/>
      <c r="B27" s="121"/>
      <c r="C27" s="122"/>
      <c r="D27" s="36"/>
      <c r="E27" s="35"/>
      <c r="F27" s="112"/>
      <c r="G27" s="114"/>
      <c r="H27" s="9"/>
    </row>
    <row r="28" spans="1:8">
      <c r="A28" s="7"/>
      <c r="B28" s="121"/>
      <c r="C28" s="122"/>
      <c r="D28" s="36"/>
      <c r="E28" s="35"/>
      <c r="F28" s="112"/>
      <c r="G28" s="114"/>
      <c r="H28" s="9"/>
    </row>
    <row r="29" spans="1:8">
      <c r="A29" s="7"/>
      <c r="B29" s="121"/>
      <c r="C29" s="122"/>
      <c r="D29" s="36"/>
      <c r="E29" s="35"/>
      <c r="F29" s="112"/>
      <c r="G29" s="114"/>
      <c r="H29" s="9"/>
    </row>
    <row r="30" spans="1:8">
      <c r="A30" s="7"/>
      <c r="B30" s="121"/>
      <c r="C30" s="122"/>
      <c r="D30" s="36"/>
      <c r="E30" s="35"/>
      <c r="F30" s="112"/>
      <c r="G30" s="114"/>
      <c r="H30" s="9"/>
    </row>
    <row r="31" spans="1:8">
      <c r="A31" s="7"/>
      <c r="B31" s="121"/>
      <c r="C31" s="122"/>
      <c r="D31" s="36"/>
      <c r="E31" s="35"/>
      <c r="F31" s="112"/>
      <c r="G31" s="114"/>
      <c r="H31" s="9"/>
    </row>
    <row r="32" spans="1:8">
      <c r="A32" s="7"/>
      <c r="B32" s="121"/>
      <c r="C32" s="122"/>
      <c r="D32" s="36"/>
      <c r="E32" s="35"/>
      <c r="F32" s="112"/>
      <c r="G32" s="114"/>
      <c r="H32" s="9"/>
    </row>
    <row r="33" spans="1:8">
      <c r="A33" s="7"/>
      <c r="B33" s="112"/>
      <c r="C33" s="113"/>
      <c r="D33" s="36"/>
      <c r="E33" s="35"/>
      <c r="F33" s="112"/>
      <c r="G33" s="114"/>
      <c r="H33" s="9"/>
    </row>
    <row r="34" spans="1:8" ht="18.75">
      <c r="A34" s="7"/>
      <c r="B34" s="15"/>
      <c r="C34" s="18" t="s">
        <v>6</v>
      </c>
      <c r="D34" s="19"/>
      <c r="E34" s="20"/>
      <c r="F34" s="20"/>
      <c r="G34" s="20"/>
      <c r="H34" s="9"/>
    </row>
    <row r="35" spans="1:8">
      <c r="A35" s="12"/>
      <c r="B35" s="13"/>
      <c r="C35" s="13"/>
      <c r="D35" s="13"/>
      <c r="E35" s="13"/>
      <c r="F35" s="13"/>
      <c r="G35" s="13"/>
      <c r="H35" s="14"/>
    </row>
  </sheetData>
  <mergeCells count="1">
    <mergeCell ref="C11:F11"/>
  </mergeCells>
  <pageMargins left="0.25" right="0.14000000000000001" top="0.31" bottom="0.33" header="0.05" footer="0.05"/>
  <pageSetup paperSize="9" scale="8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view="pageLayout" topLeftCell="A13" zoomScaleNormal="100" workbookViewId="0">
      <selection activeCell="F6" sqref="F6:F16"/>
    </sheetView>
  </sheetViews>
  <sheetFormatPr defaultColWidth="9" defaultRowHeight="15"/>
  <cols>
    <col min="1" max="1" width="2.7109375" customWidth="1"/>
    <col min="2" max="2" width="6.140625" style="33" customWidth="1"/>
    <col min="3" max="3" width="46.85546875" customWidth="1"/>
    <col min="4" max="4" width="7.28515625" customWidth="1"/>
    <col min="5" max="5" width="8.28515625" customWidth="1"/>
    <col min="6" max="6" width="6" customWidth="1"/>
    <col min="7" max="7" width="10.42578125" customWidth="1"/>
    <col min="8" max="8" width="6" customWidth="1"/>
  </cols>
  <sheetData>
    <row r="1" spans="1:10">
      <c r="A1" s="4"/>
      <c r="B1" s="32"/>
      <c r="C1" s="5"/>
      <c r="D1" s="5"/>
      <c r="E1" s="5"/>
      <c r="F1" s="5"/>
      <c r="G1" s="5"/>
      <c r="H1" s="6"/>
    </row>
    <row r="2" spans="1:10">
      <c r="A2" s="7"/>
      <c r="B2" s="49"/>
      <c r="C2" s="8"/>
      <c r="D2" s="8"/>
      <c r="E2" s="8"/>
      <c r="F2" s="8"/>
      <c r="G2" s="8"/>
      <c r="H2" s="9"/>
    </row>
    <row r="3" spans="1:10">
      <c r="A3" s="7"/>
      <c r="B3" s="49"/>
      <c r="C3" s="8"/>
      <c r="D3" s="8"/>
      <c r="E3" s="8"/>
      <c r="F3" s="8"/>
      <c r="G3" s="8"/>
      <c r="H3" s="9"/>
    </row>
    <row r="4" spans="1:10" ht="15.75" thickBot="1">
      <c r="A4" s="7"/>
      <c r="B4" s="49"/>
      <c r="C4" s="8"/>
      <c r="D4" s="8"/>
      <c r="E4" s="8"/>
      <c r="F4" s="8"/>
      <c r="G4" s="8"/>
      <c r="H4" s="9"/>
    </row>
    <row r="5" spans="1:10" ht="15.75" thickBot="1">
      <c r="A5" s="7"/>
      <c r="B5" s="37">
        <v>5.8</v>
      </c>
      <c r="C5" s="276" t="s">
        <v>32</v>
      </c>
      <c r="D5" s="277"/>
      <c r="E5" s="277"/>
      <c r="F5" s="277"/>
      <c r="G5" s="278"/>
      <c r="H5" s="16"/>
      <c r="I5" s="1"/>
      <c r="J5" s="1"/>
    </row>
    <row r="6" spans="1:10" ht="120">
      <c r="A6" s="7"/>
      <c r="B6" s="263"/>
      <c r="C6" s="135" t="s">
        <v>63</v>
      </c>
      <c r="D6" s="263"/>
      <c r="E6" s="263"/>
      <c r="F6" s="263"/>
      <c r="G6" s="263"/>
      <c r="H6" s="16"/>
      <c r="I6" s="1"/>
      <c r="J6" s="1"/>
    </row>
    <row r="7" spans="1:10" ht="15.75" thickBot="1">
      <c r="A7" s="7"/>
      <c r="B7" s="279"/>
      <c r="C7" s="31" t="s">
        <v>33</v>
      </c>
      <c r="D7" s="279"/>
      <c r="E7" s="279"/>
      <c r="F7" s="279"/>
      <c r="G7" s="279"/>
      <c r="H7" s="16"/>
      <c r="I7" s="1"/>
      <c r="J7" s="1"/>
    </row>
    <row r="8" spans="1:10" ht="15.75" thickBot="1">
      <c r="A8" s="7"/>
      <c r="B8" s="57" t="s">
        <v>26</v>
      </c>
      <c r="C8" s="30" t="s">
        <v>34</v>
      </c>
      <c r="D8" s="29" t="s">
        <v>12</v>
      </c>
      <c r="E8" s="29">
        <v>3</v>
      </c>
      <c r="F8" s="97"/>
      <c r="G8" s="97">
        <f>E8*F8</f>
        <v>0</v>
      </c>
      <c r="H8" s="16"/>
      <c r="I8" s="1"/>
      <c r="J8" s="1"/>
    </row>
    <row r="9" spans="1:10" ht="15.75" thickBot="1">
      <c r="A9" s="7"/>
      <c r="B9" s="81" t="s">
        <v>27</v>
      </c>
      <c r="C9" s="95" t="s">
        <v>52</v>
      </c>
      <c r="D9" s="96" t="s">
        <v>12</v>
      </c>
      <c r="E9" s="41">
        <v>4</v>
      </c>
      <c r="F9" s="42"/>
      <c r="G9" s="43">
        <f>F9*E9</f>
        <v>0</v>
      </c>
      <c r="H9" s="16"/>
      <c r="I9" s="1"/>
      <c r="J9" s="1"/>
    </row>
    <row r="10" spans="1:10" ht="15.75" thickBot="1">
      <c r="A10" s="7"/>
      <c r="B10" s="37" t="s">
        <v>30</v>
      </c>
      <c r="C10" s="39" t="s">
        <v>35</v>
      </c>
      <c r="D10" s="22"/>
      <c r="E10" s="22"/>
      <c r="F10" s="22"/>
      <c r="G10" s="22"/>
      <c r="H10" s="16"/>
      <c r="I10" s="1"/>
      <c r="J10" s="1"/>
    </row>
    <row r="11" spans="1:10">
      <c r="A11" s="7"/>
      <c r="B11" s="263"/>
      <c r="C11" s="29" t="s">
        <v>36</v>
      </c>
      <c r="D11" s="280" t="s">
        <v>29</v>
      </c>
      <c r="E11" s="280">
        <v>40</v>
      </c>
      <c r="F11" s="263"/>
      <c r="G11" s="263">
        <f>F11*E11</f>
        <v>0</v>
      </c>
      <c r="H11" s="16"/>
      <c r="I11" s="1"/>
      <c r="J11" s="1"/>
    </row>
    <row r="12" spans="1:10" ht="15.75" thickBot="1">
      <c r="A12" s="7"/>
      <c r="B12" s="279"/>
      <c r="C12" s="30" t="s">
        <v>37</v>
      </c>
      <c r="D12" s="281"/>
      <c r="E12" s="281"/>
      <c r="F12" s="279"/>
      <c r="G12" s="279"/>
      <c r="H12" s="16"/>
      <c r="I12" s="1"/>
      <c r="J12" s="1"/>
    </row>
    <row r="13" spans="1:10">
      <c r="A13" s="7"/>
      <c r="B13" s="263"/>
      <c r="C13" s="29" t="s">
        <v>38</v>
      </c>
      <c r="D13" s="280" t="s">
        <v>29</v>
      </c>
      <c r="E13" s="280">
        <v>40</v>
      </c>
      <c r="F13" s="263"/>
      <c r="G13" s="263">
        <f>F13*E13</f>
        <v>0</v>
      </c>
      <c r="H13" s="16"/>
      <c r="I13" s="1"/>
      <c r="J13" s="1"/>
    </row>
    <row r="14" spans="1:10" ht="15.75" thickBot="1">
      <c r="A14" s="7"/>
      <c r="B14" s="279"/>
      <c r="C14" s="30" t="s">
        <v>39</v>
      </c>
      <c r="D14" s="281"/>
      <c r="E14" s="281"/>
      <c r="F14" s="279"/>
      <c r="G14" s="279"/>
      <c r="H14" s="16"/>
      <c r="I14" s="1"/>
      <c r="J14" s="1"/>
    </row>
    <row r="15" spans="1:10">
      <c r="A15" s="7"/>
      <c r="B15" s="263"/>
      <c r="C15" s="29" t="s">
        <v>40</v>
      </c>
      <c r="D15" s="280" t="s">
        <v>29</v>
      </c>
      <c r="E15" s="280">
        <v>50</v>
      </c>
      <c r="F15" s="263"/>
      <c r="G15" s="263">
        <f>F15*E15</f>
        <v>0</v>
      </c>
      <c r="H15" s="16"/>
      <c r="I15" s="1"/>
      <c r="J15" s="1"/>
    </row>
    <row r="16" spans="1:10" ht="15.75" thickBot="1">
      <c r="A16" s="7"/>
      <c r="B16" s="279"/>
      <c r="C16" s="30" t="s">
        <v>41</v>
      </c>
      <c r="D16" s="281"/>
      <c r="E16" s="281"/>
      <c r="F16" s="279"/>
      <c r="G16" s="279"/>
      <c r="H16" s="16"/>
      <c r="I16" s="1"/>
      <c r="J16" s="1"/>
    </row>
    <row r="17" spans="1:10" ht="15.75" thickBot="1">
      <c r="A17" s="7"/>
      <c r="B17" s="38"/>
      <c r="C17" s="282" t="s">
        <v>42</v>
      </c>
      <c r="D17" s="283"/>
      <c r="E17" s="283"/>
      <c r="F17" s="284"/>
      <c r="G17" s="79">
        <f>SUM(G8:G16)</f>
        <v>0</v>
      </c>
      <c r="H17" s="16"/>
      <c r="I17" s="1"/>
      <c r="J17" s="1"/>
    </row>
    <row r="18" spans="1:10">
      <c r="A18" s="7"/>
      <c r="B18" s="35"/>
      <c r="C18" s="34"/>
      <c r="D18" s="35"/>
      <c r="E18" s="35"/>
      <c r="F18" s="35"/>
      <c r="G18" s="35"/>
      <c r="H18" s="16"/>
      <c r="I18" s="1"/>
      <c r="J18" s="1"/>
    </row>
    <row r="19" spans="1:10">
      <c r="A19" s="7"/>
      <c r="B19" s="8"/>
      <c r="H19" s="9"/>
    </row>
    <row r="20" spans="1:10">
      <c r="A20" s="7"/>
      <c r="B20" s="8"/>
      <c r="H20" s="9"/>
    </row>
    <row r="21" spans="1:10" ht="15.75">
      <c r="A21" s="7"/>
      <c r="B21" s="17"/>
      <c r="C21" s="17"/>
      <c r="D21" s="17"/>
      <c r="E21" s="17"/>
      <c r="F21" s="17"/>
      <c r="G21" s="17"/>
      <c r="H21" s="9"/>
    </row>
    <row r="22" spans="1:10">
      <c r="A22" s="7"/>
      <c r="B22" s="15"/>
      <c r="C22" s="15"/>
      <c r="D22" s="15"/>
      <c r="E22" s="15"/>
      <c r="F22" s="15"/>
      <c r="G22" s="15"/>
      <c r="H22" s="9"/>
    </row>
    <row r="23" spans="1:10" ht="18.75">
      <c r="A23" s="7"/>
      <c r="B23" s="15"/>
      <c r="C23" s="18" t="s">
        <v>6</v>
      </c>
      <c r="D23" s="64"/>
      <c r="E23" s="20"/>
      <c r="F23" s="20"/>
      <c r="G23" s="20"/>
      <c r="H23" s="9"/>
    </row>
    <row r="24" spans="1:10">
      <c r="A24" s="12"/>
      <c r="B24" s="13"/>
      <c r="C24" s="13"/>
      <c r="D24" s="13"/>
      <c r="E24" s="13"/>
      <c r="F24" s="13"/>
      <c r="G24" s="13"/>
      <c r="H24" s="14"/>
    </row>
  </sheetData>
  <mergeCells count="22">
    <mergeCell ref="C17:F17"/>
    <mergeCell ref="B15:B16"/>
    <mergeCell ref="D15:D16"/>
    <mergeCell ref="E15:E16"/>
    <mergeCell ref="F15:F16"/>
    <mergeCell ref="G15:G16"/>
    <mergeCell ref="B11:B12"/>
    <mergeCell ref="D11:D12"/>
    <mergeCell ref="E11:E12"/>
    <mergeCell ref="F11:F12"/>
    <mergeCell ref="G11:G12"/>
    <mergeCell ref="B13:B14"/>
    <mergeCell ref="D13:D14"/>
    <mergeCell ref="E13:E14"/>
    <mergeCell ref="F13:F14"/>
    <mergeCell ref="G13:G14"/>
    <mergeCell ref="C5:G5"/>
    <mergeCell ref="B6:B7"/>
    <mergeCell ref="D6:D7"/>
    <mergeCell ref="E6:E7"/>
    <mergeCell ref="F6:F7"/>
    <mergeCell ref="G6:G7"/>
  </mergeCells>
  <pageMargins left="0.46" right="0.55000000000000004" top="0.68"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6"/>
  <sheetViews>
    <sheetView topLeftCell="A82" zoomScale="115" zoomScaleNormal="115" workbookViewId="0">
      <selection activeCell="A3" sqref="A3:F3"/>
    </sheetView>
  </sheetViews>
  <sheetFormatPr defaultRowHeight="14.25"/>
  <cols>
    <col min="1" max="1" width="5" style="211" customWidth="1"/>
    <col min="2" max="2" width="50.28515625" style="137" customWidth="1"/>
    <col min="3" max="3" width="6.7109375" style="212" customWidth="1"/>
    <col min="4" max="4" width="9.5703125" style="212" customWidth="1"/>
    <col min="5" max="5" width="6.85546875" style="212" customWidth="1"/>
    <col min="6" max="6" width="11.140625" style="213" customWidth="1"/>
    <col min="7" max="256" width="9.140625" style="137"/>
    <col min="257" max="257" width="5" style="137" customWidth="1"/>
    <col min="258" max="258" width="50.28515625" style="137" customWidth="1"/>
    <col min="259" max="259" width="6.7109375" style="137" customWidth="1"/>
    <col min="260" max="260" width="9.5703125" style="137" customWidth="1"/>
    <col min="261" max="261" width="6.85546875" style="137" customWidth="1"/>
    <col min="262" max="262" width="11.140625" style="137" customWidth="1"/>
    <col min="263" max="512" width="9.140625" style="137"/>
    <col min="513" max="513" width="5" style="137" customWidth="1"/>
    <col min="514" max="514" width="50.28515625" style="137" customWidth="1"/>
    <col min="515" max="515" width="6.7109375" style="137" customWidth="1"/>
    <col min="516" max="516" width="9.5703125" style="137" customWidth="1"/>
    <col min="517" max="517" width="6.85546875" style="137" customWidth="1"/>
    <col min="518" max="518" width="11.140625" style="137" customWidth="1"/>
    <col min="519" max="768" width="9.140625" style="137"/>
    <col min="769" max="769" width="5" style="137" customWidth="1"/>
    <col min="770" max="770" width="50.28515625" style="137" customWidth="1"/>
    <col min="771" max="771" width="6.7109375" style="137" customWidth="1"/>
    <col min="772" max="772" width="9.5703125" style="137" customWidth="1"/>
    <col min="773" max="773" width="6.85546875" style="137" customWidth="1"/>
    <col min="774" max="774" width="11.140625" style="137" customWidth="1"/>
    <col min="775" max="1024" width="9.140625" style="137"/>
    <col min="1025" max="1025" width="5" style="137" customWidth="1"/>
    <col min="1026" max="1026" width="50.28515625" style="137" customWidth="1"/>
    <col min="1027" max="1027" width="6.7109375" style="137" customWidth="1"/>
    <col min="1028" max="1028" width="9.5703125" style="137" customWidth="1"/>
    <col min="1029" max="1029" width="6.85546875" style="137" customWidth="1"/>
    <col min="1030" max="1030" width="11.140625" style="137" customWidth="1"/>
    <col min="1031" max="1280" width="9.140625" style="137"/>
    <col min="1281" max="1281" width="5" style="137" customWidth="1"/>
    <col min="1282" max="1282" width="50.28515625" style="137" customWidth="1"/>
    <col min="1283" max="1283" width="6.7109375" style="137" customWidth="1"/>
    <col min="1284" max="1284" width="9.5703125" style="137" customWidth="1"/>
    <col min="1285" max="1285" width="6.85546875" style="137" customWidth="1"/>
    <col min="1286" max="1286" width="11.140625" style="137" customWidth="1"/>
    <col min="1287" max="1536" width="9.140625" style="137"/>
    <col min="1537" max="1537" width="5" style="137" customWidth="1"/>
    <col min="1538" max="1538" width="50.28515625" style="137" customWidth="1"/>
    <col min="1539" max="1539" width="6.7109375" style="137" customWidth="1"/>
    <col min="1540" max="1540" width="9.5703125" style="137" customWidth="1"/>
    <col min="1541" max="1541" width="6.85546875" style="137" customWidth="1"/>
    <col min="1542" max="1542" width="11.140625" style="137" customWidth="1"/>
    <col min="1543" max="1792" width="9.140625" style="137"/>
    <col min="1793" max="1793" width="5" style="137" customWidth="1"/>
    <col min="1794" max="1794" width="50.28515625" style="137" customWidth="1"/>
    <col min="1795" max="1795" width="6.7109375" style="137" customWidth="1"/>
    <col min="1796" max="1796" width="9.5703125" style="137" customWidth="1"/>
    <col min="1797" max="1797" width="6.85546875" style="137" customWidth="1"/>
    <col min="1798" max="1798" width="11.140625" style="137" customWidth="1"/>
    <col min="1799" max="2048" width="9.140625" style="137"/>
    <col min="2049" max="2049" width="5" style="137" customWidth="1"/>
    <col min="2050" max="2050" width="50.28515625" style="137" customWidth="1"/>
    <col min="2051" max="2051" width="6.7109375" style="137" customWidth="1"/>
    <col min="2052" max="2052" width="9.5703125" style="137" customWidth="1"/>
    <col min="2053" max="2053" width="6.85546875" style="137" customWidth="1"/>
    <col min="2054" max="2054" width="11.140625" style="137" customWidth="1"/>
    <col min="2055" max="2304" width="9.140625" style="137"/>
    <col min="2305" max="2305" width="5" style="137" customWidth="1"/>
    <col min="2306" max="2306" width="50.28515625" style="137" customWidth="1"/>
    <col min="2307" max="2307" width="6.7109375" style="137" customWidth="1"/>
    <col min="2308" max="2308" width="9.5703125" style="137" customWidth="1"/>
    <col min="2309" max="2309" width="6.85546875" style="137" customWidth="1"/>
    <col min="2310" max="2310" width="11.140625" style="137" customWidth="1"/>
    <col min="2311" max="2560" width="9.140625" style="137"/>
    <col min="2561" max="2561" width="5" style="137" customWidth="1"/>
    <col min="2562" max="2562" width="50.28515625" style="137" customWidth="1"/>
    <col min="2563" max="2563" width="6.7109375" style="137" customWidth="1"/>
    <col min="2564" max="2564" width="9.5703125" style="137" customWidth="1"/>
    <col min="2565" max="2565" width="6.85546875" style="137" customWidth="1"/>
    <col min="2566" max="2566" width="11.140625" style="137" customWidth="1"/>
    <col min="2567" max="2816" width="9.140625" style="137"/>
    <col min="2817" max="2817" width="5" style="137" customWidth="1"/>
    <col min="2818" max="2818" width="50.28515625" style="137" customWidth="1"/>
    <col min="2819" max="2819" width="6.7109375" style="137" customWidth="1"/>
    <col min="2820" max="2820" width="9.5703125" style="137" customWidth="1"/>
    <col min="2821" max="2821" width="6.85546875" style="137" customWidth="1"/>
    <col min="2822" max="2822" width="11.140625" style="137" customWidth="1"/>
    <col min="2823" max="3072" width="9.140625" style="137"/>
    <col min="3073" max="3073" width="5" style="137" customWidth="1"/>
    <col min="3074" max="3074" width="50.28515625" style="137" customWidth="1"/>
    <col min="3075" max="3075" width="6.7109375" style="137" customWidth="1"/>
    <col min="3076" max="3076" width="9.5703125" style="137" customWidth="1"/>
    <col min="3077" max="3077" width="6.85546875" style="137" customWidth="1"/>
    <col min="3078" max="3078" width="11.140625" style="137" customWidth="1"/>
    <col min="3079" max="3328" width="9.140625" style="137"/>
    <col min="3329" max="3329" width="5" style="137" customWidth="1"/>
    <col min="3330" max="3330" width="50.28515625" style="137" customWidth="1"/>
    <col min="3331" max="3331" width="6.7109375" style="137" customWidth="1"/>
    <col min="3332" max="3332" width="9.5703125" style="137" customWidth="1"/>
    <col min="3333" max="3333" width="6.85546875" style="137" customWidth="1"/>
    <col min="3334" max="3334" width="11.140625" style="137" customWidth="1"/>
    <col min="3335" max="3584" width="9.140625" style="137"/>
    <col min="3585" max="3585" width="5" style="137" customWidth="1"/>
    <col min="3586" max="3586" width="50.28515625" style="137" customWidth="1"/>
    <col min="3587" max="3587" width="6.7109375" style="137" customWidth="1"/>
    <col min="3588" max="3588" width="9.5703125" style="137" customWidth="1"/>
    <col min="3589" max="3589" width="6.85546875" style="137" customWidth="1"/>
    <col min="3590" max="3590" width="11.140625" style="137" customWidth="1"/>
    <col min="3591" max="3840" width="9.140625" style="137"/>
    <col min="3841" max="3841" width="5" style="137" customWidth="1"/>
    <col min="3842" max="3842" width="50.28515625" style="137" customWidth="1"/>
    <col min="3843" max="3843" width="6.7109375" style="137" customWidth="1"/>
    <col min="3844" max="3844" width="9.5703125" style="137" customWidth="1"/>
    <col min="3845" max="3845" width="6.85546875" style="137" customWidth="1"/>
    <col min="3846" max="3846" width="11.140625" style="137" customWidth="1"/>
    <col min="3847" max="4096" width="9.140625" style="137"/>
    <col min="4097" max="4097" width="5" style="137" customWidth="1"/>
    <col min="4098" max="4098" width="50.28515625" style="137" customWidth="1"/>
    <col min="4099" max="4099" width="6.7109375" style="137" customWidth="1"/>
    <col min="4100" max="4100" width="9.5703125" style="137" customWidth="1"/>
    <col min="4101" max="4101" width="6.85546875" style="137" customWidth="1"/>
    <col min="4102" max="4102" width="11.140625" style="137" customWidth="1"/>
    <col min="4103" max="4352" width="9.140625" style="137"/>
    <col min="4353" max="4353" width="5" style="137" customWidth="1"/>
    <col min="4354" max="4354" width="50.28515625" style="137" customWidth="1"/>
    <col min="4355" max="4355" width="6.7109375" style="137" customWidth="1"/>
    <col min="4356" max="4356" width="9.5703125" style="137" customWidth="1"/>
    <col min="4357" max="4357" width="6.85546875" style="137" customWidth="1"/>
    <col min="4358" max="4358" width="11.140625" style="137" customWidth="1"/>
    <col min="4359" max="4608" width="9.140625" style="137"/>
    <col min="4609" max="4609" width="5" style="137" customWidth="1"/>
    <col min="4610" max="4610" width="50.28515625" style="137" customWidth="1"/>
    <col min="4611" max="4611" width="6.7109375" style="137" customWidth="1"/>
    <col min="4612" max="4612" width="9.5703125" style="137" customWidth="1"/>
    <col min="4613" max="4613" width="6.85546875" style="137" customWidth="1"/>
    <col min="4614" max="4614" width="11.140625" style="137" customWidth="1"/>
    <col min="4615" max="4864" width="9.140625" style="137"/>
    <col min="4865" max="4865" width="5" style="137" customWidth="1"/>
    <col min="4866" max="4866" width="50.28515625" style="137" customWidth="1"/>
    <col min="4867" max="4867" width="6.7109375" style="137" customWidth="1"/>
    <col min="4868" max="4868" width="9.5703125" style="137" customWidth="1"/>
    <col min="4869" max="4869" width="6.85546875" style="137" customWidth="1"/>
    <col min="4870" max="4870" width="11.140625" style="137" customWidth="1"/>
    <col min="4871" max="5120" width="9.140625" style="137"/>
    <col min="5121" max="5121" width="5" style="137" customWidth="1"/>
    <col min="5122" max="5122" width="50.28515625" style="137" customWidth="1"/>
    <col min="5123" max="5123" width="6.7109375" style="137" customWidth="1"/>
    <col min="5124" max="5124" width="9.5703125" style="137" customWidth="1"/>
    <col min="5125" max="5125" width="6.85546875" style="137" customWidth="1"/>
    <col min="5126" max="5126" width="11.140625" style="137" customWidth="1"/>
    <col min="5127" max="5376" width="9.140625" style="137"/>
    <col min="5377" max="5377" width="5" style="137" customWidth="1"/>
    <col min="5378" max="5378" width="50.28515625" style="137" customWidth="1"/>
    <col min="5379" max="5379" width="6.7109375" style="137" customWidth="1"/>
    <col min="5380" max="5380" width="9.5703125" style="137" customWidth="1"/>
    <col min="5381" max="5381" width="6.85546875" style="137" customWidth="1"/>
    <col min="5382" max="5382" width="11.140625" style="137" customWidth="1"/>
    <col min="5383" max="5632" width="9.140625" style="137"/>
    <col min="5633" max="5633" width="5" style="137" customWidth="1"/>
    <col min="5634" max="5634" width="50.28515625" style="137" customWidth="1"/>
    <col min="5635" max="5635" width="6.7109375" style="137" customWidth="1"/>
    <col min="5636" max="5636" width="9.5703125" style="137" customWidth="1"/>
    <col min="5637" max="5637" width="6.85546875" style="137" customWidth="1"/>
    <col min="5638" max="5638" width="11.140625" style="137" customWidth="1"/>
    <col min="5639" max="5888" width="9.140625" style="137"/>
    <col min="5889" max="5889" width="5" style="137" customWidth="1"/>
    <col min="5890" max="5890" width="50.28515625" style="137" customWidth="1"/>
    <col min="5891" max="5891" width="6.7109375" style="137" customWidth="1"/>
    <col min="5892" max="5892" width="9.5703125" style="137" customWidth="1"/>
    <col min="5893" max="5893" width="6.85546875" style="137" customWidth="1"/>
    <col min="5894" max="5894" width="11.140625" style="137" customWidth="1"/>
    <col min="5895" max="6144" width="9.140625" style="137"/>
    <col min="6145" max="6145" width="5" style="137" customWidth="1"/>
    <col min="6146" max="6146" width="50.28515625" style="137" customWidth="1"/>
    <col min="6147" max="6147" width="6.7109375" style="137" customWidth="1"/>
    <col min="6148" max="6148" width="9.5703125" style="137" customWidth="1"/>
    <col min="6149" max="6149" width="6.85546875" style="137" customWidth="1"/>
    <col min="6150" max="6150" width="11.140625" style="137" customWidth="1"/>
    <col min="6151" max="6400" width="9.140625" style="137"/>
    <col min="6401" max="6401" width="5" style="137" customWidth="1"/>
    <col min="6402" max="6402" width="50.28515625" style="137" customWidth="1"/>
    <col min="6403" max="6403" width="6.7109375" style="137" customWidth="1"/>
    <col min="6404" max="6404" width="9.5703125" style="137" customWidth="1"/>
    <col min="6405" max="6405" width="6.85546875" style="137" customWidth="1"/>
    <col min="6406" max="6406" width="11.140625" style="137" customWidth="1"/>
    <col min="6407" max="6656" width="9.140625" style="137"/>
    <col min="6657" max="6657" width="5" style="137" customWidth="1"/>
    <col min="6658" max="6658" width="50.28515625" style="137" customWidth="1"/>
    <col min="6659" max="6659" width="6.7109375" style="137" customWidth="1"/>
    <col min="6660" max="6660" width="9.5703125" style="137" customWidth="1"/>
    <col min="6661" max="6661" width="6.85546875" style="137" customWidth="1"/>
    <col min="6662" max="6662" width="11.140625" style="137" customWidth="1"/>
    <col min="6663" max="6912" width="9.140625" style="137"/>
    <col min="6913" max="6913" width="5" style="137" customWidth="1"/>
    <col min="6914" max="6914" width="50.28515625" style="137" customWidth="1"/>
    <col min="6915" max="6915" width="6.7109375" style="137" customWidth="1"/>
    <col min="6916" max="6916" width="9.5703125" style="137" customWidth="1"/>
    <col min="6917" max="6917" width="6.85546875" style="137" customWidth="1"/>
    <col min="6918" max="6918" width="11.140625" style="137" customWidth="1"/>
    <col min="6919" max="7168" width="9.140625" style="137"/>
    <col min="7169" max="7169" width="5" style="137" customWidth="1"/>
    <col min="7170" max="7170" width="50.28515625" style="137" customWidth="1"/>
    <col min="7171" max="7171" width="6.7109375" style="137" customWidth="1"/>
    <col min="7172" max="7172" width="9.5703125" style="137" customWidth="1"/>
    <col min="7173" max="7173" width="6.85546875" style="137" customWidth="1"/>
    <col min="7174" max="7174" width="11.140625" style="137" customWidth="1"/>
    <col min="7175" max="7424" width="9.140625" style="137"/>
    <col min="7425" max="7425" width="5" style="137" customWidth="1"/>
    <col min="7426" max="7426" width="50.28515625" style="137" customWidth="1"/>
    <col min="7427" max="7427" width="6.7109375" style="137" customWidth="1"/>
    <col min="7428" max="7428" width="9.5703125" style="137" customWidth="1"/>
    <col min="7429" max="7429" width="6.85546875" style="137" customWidth="1"/>
    <col min="7430" max="7430" width="11.140625" style="137" customWidth="1"/>
    <col min="7431" max="7680" width="9.140625" style="137"/>
    <col min="7681" max="7681" width="5" style="137" customWidth="1"/>
    <col min="7682" max="7682" width="50.28515625" style="137" customWidth="1"/>
    <col min="7683" max="7683" width="6.7109375" style="137" customWidth="1"/>
    <col min="7684" max="7684" width="9.5703125" style="137" customWidth="1"/>
    <col min="7685" max="7685" width="6.85546875" style="137" customWidth="1"/>
    <col min="7686" max="7686" width="11.140625" style="137" customWidth="1"/>
    <col min="7687" max="7936" width="9.140625" style="137"/>
    <col min="7937" max="7937" width="5" style="137" customWidth="1"/>
    <col min="7938" max="7938" width="50.28515625" style="137" customWidth="1"/>
    <col min="7939" max="7939" width="6.7109375" style="137" customWidth="1"/>
    <col min="7940" max="7940" width="9.5703125" style="137" customWidth="1"/>
    <col min="7941" max="7941" width="6.85546875" style="137" customWidth="1"/>
    <col min="7942" max="7942" width="11.140625" style="137" customWidth="1"/>
    <col min="7943" max="8192" width="9.140625" style="137"/>
    <col min="8193" max="8193" width="5" style="137" customWidth="1"/>
    <col min="8194" max="8194" width="50.28515625" style="137" customWidth="1"/>
    <col min="8195" max="8195" width="6.7109375" style="137" customWidth="1"/>
    <col min="8196" max="8196" width="9.5703125" style="137" customWidth="1"/>
    <col min="8197" max="8197" width="6.85546875" style="137" customWidth="1"/>
    <col min="8198" max="8198" width="11.140625" style="137" customWidth="1"/>
    <col min="8199" max="8448" width="9.140625" style="137"/>
    <col min="8449" max="8449" width="5" style="137" customWidth="1"/>
    <col min="8450" max="8450" width="50.28515625" style="137" customWidth="1"/>
    <col min="8451" max="8451" width="6.7109375" style="137" customWidth="1"/>
    <col min="8452" max="8452" width="9.5703125" style="137" customWidth="1"/>
    <col min="8453" max="8453" width="6.85546875" style="137" customWidth="1"/>
    <col min="8454" max="8454" width="11.140625" style="137" customWidth="1"/>
    <col min="8455" max="8704" width="9.140625" style="137"/>
    <col min="8705" max="8705" width="5" style="137" customWidth="1"/>
    <col min="8706" max="8706" width="50.28515625" style="137" customWidth="1"/>
    <col min="8707" max="8707" width="6.7109375" style="137" customWidth="1"/>
    <col min="8708" max="8708" width="9.5703125" style="137" customWidth="1"/>
    <col min="8709" max="8709" width="6.85546875" style="137" customWidth="1"/>
    <col min="8710" max="8710" width="11.140625" style="137" customWidth="1"/>
    <col min="8711" max="8960" width="9.140625" style="137"/>
    <col min="8961" max="8961" width="5" style="137" customWidth="1"/>
    <col min="8962" max="8962" width="50.28515625" style="137" customWidth="1"/>
    <col min="8963" max="8963" width="6.7109375" style="137" customWidth="1"/>
    <col min="8964" max="8964" width="9.5703125" style="137" customWidth="1"/>
    <col min="8965" max="8965" width="6.85546875" style="137" customWidth="1"/>
    <col min="8966" max="8966" width="11.140625" style="137" customWidth="1"/>
    <col min="8967" max="9216" width="9.140625" style="137"/>
    <col min="9217" max="9217" width="5" style="137" customWidth="1"/>
    <col min="9218" max="9218" width="50.28515625" style="137" customWidth="1"/>
    <col min="9219" max="9219" width="6.7109375" style="137" customWidth="1"/>
    <col min="9220" max="9220" width="9.5703125" style="137" customWidth="1"/>
    <col min="9221" max="9221" width="6.85546875" style="137" customWidth="1"/>
    <col min="9222" max="9222" width="11.140625" style="137" customWidth="1"/>
    <col min="9223" max="9472" width="9.140625" style="137"/>
    <col min="9473" max="9473" width="5" style="137" customWidth="1"/>
    <col min="9474" max="9474" width="50.28515625" style="137" customWidth="1"/>
    <col min="9475" max="9475" width="6.7109375" style="137" customWidth="1"/>
    <col min="9476" max="9476" width="9.5703125" style="137" customWidth="1"/>
    <col min="9477" max="9477" width="6.85546875" style="137" customWidth="1"/>
    <col min="9478" max="9478" width="11.140625" style="137" customWidth="1"/>
    <col min="9479" max="9728" width="9.140625" style="137"/>
    <col min="9729" max="9729" width="5" style="137" customWidth="1"/>
    <col min="9730" max="9730" width="50.28515625" style="137" customWidth="1"/>
    <col min="9731" max="9731" width="6.7109375" style="137" customWidth="1"/>
    <col min="9732" max="9732" width="9.5703125" style="137" customWidth="1"/>
    <col min="9733" max="9733" width="6.85546875" style="137" customWidth="1"/>
    <col min="9734" max="9734" width="11.140625" style="137" customWidth="1"/>
    <col min="9735" max="9984" width="9.140625" style="137"/>
    <col min="9985" max="9985" width="5" style="137" customWidth="1"/>
    <col min="9986" max="9986" width="50.28515625" style="137" customWidth="1"/>
    <col min="9987" max="9987" width="6.7109375" style="137" customWidth="1"/>
    <col min="9988" max="9988" width="9.5703125" style="137" customWidth="1"/>
    <col min="9989" max="9989" width="6.85546875" style="137" customWidth="1"/>
    <col min="9990" max="9990" width="11.140625" style="137" customWidth="1"/>
    <col min="9991" max="10240" width="9.140625" style="137"/>
    <col min="10241" max="10241" width="5" style="137" customWidth="1"/>
    <col min="10242" max="10242" width="50.28515625" style="137" customWidth="1"/>
    <col min="10243" max="10243" width="6.7109375" style="137" customWidth="1"/>
    <col min="10244" max="10244" width="9.5703125" style="137" customWidth="1"/>
    <col min="10245" max="10245" width="6.85546875" style="137" customWidth="1"/>
    <col min="10246" max="10246" width="11.140625" style="137" customWidth="1"/>
    <col min="10247" max="10496" width="9.140625" style="137"/>
    <col min="10497" max="10497" width="5" style="137" customWidth="1"/>
    <col min="10498" max="10498" width="50.28515625" style="137" customWidth="1"/>
    <col min="10499" max="10499" width="6.7109375" style="137" customWidth="1"/>
    <col min="10500" max="10500" width="9.5703125" style="137" customWidth="1"/>
    <col min="10501" max="10501" width="6.85546875" style="137" customWidth="1"/>
    <col min="10502" max="10502" width="11.140625" style="137" customWidth="1"/>
    <col min="10503" max="10752" width="9.140625" style="137"/>
    <col min="10753" max="10753" width="5" style="137" customWidth="1"/>
    <col min="10754" max="10754" width="50.28515625" style="137" customWidth="1"/>
    <col min="10755" max="10755" width="6.7109375" style="137" customWidth="1"/>
    <col min="10756" max="10756" width="9.5703125" style="137" customWidth="1"/>
    <col min="10757" max="10757" width="6.85546875" style="137" customWidth="1"/>
    <col min="10758" max="10758" width="11.140625" style="137" customWidth="1"/>
    <col min="10759" max="11008" width="9.140625" style="137"/>
    <col min="11009" max="11009" width="5" style="137" customWidth="1"/>
    <col min="11010" max="11010" width="50.28515625" style="137" customWidth="1"/>
    <col min="11011" max="11011" width="6.7109375" style="137" customWidth="1"/>
    <col min="11012" max="11012" width="9.5703125" style="137" customWidth="1"/>
    <col min="11013" max="11013" width="6.85546875" style="137" customWidth="1"/>
    <col min="11014" max="11014" width="11.140625" style="137" customWidth="1"/>
    <col min="11015" max="11264" width="9.140625" style="137"/>
    <col min="11265" max="11265" width="5" style="137" customWidth="1"/>
    <col min="11266" max="11266" width="50.28515625" style="137" customWidth="1"/>
    <col min="11267" max="11267" width="6.7109375" style="137" customWidth="1"/>
    <col min="11268" max="11268" width="9.5703125" style="137" customWidth="1"/>
    <col min="11269" max="11269" width="6.85546875" style="137" customWidth="1"/>
    <col min="11270" max="11270" width="11.140625" style="137" customWidth="1"/>
    <col min="11271" max="11520" width="9.140625" style="137"/>
    <col min="11521" max="11521" width="5" style="137" customWidth="1"/>
    <col min="11522" max="11522" width="50.28515625" style="137" customWidth="1"/>
    <col min="11523" max="11523" width="6.7109375" style="137" customWidth="1"/>
    <col min="11524" max="11524" width="9.5703125" style="137" customWidth="1"/>
    <col min="11525" max="11525" width="6.85546875" style="137" customWidth="1"/>
    <col min="11526" max="11526" width="11.140625" style="137" customWidth="1"/>
    <col min="11527" max="11776" width="9.140625" style="137"/>
    <col min="11777" max="11777" width="5" style="137" customWidth="1"/>
    <col min="11778" max="11778" width="50.28515625" style="137" customWidth="1"/>
    <col min="11779" max="11779" width="6.7109375" style="137" customWidth="1"/>
    <col min="11780" max="11780" width="9.5703125" style="137" customWidth="1"/>
    <col min="11781" max="11781" width="6.85546875" style="137" customWidth="1"/>
    <col min="11782" max="11782" width="11.140625" style="137" customWidth="1"/>
    <col min="11783" max="12032" width="9.140625" style="137"/>
    <col min="12033" max="12033" width="5" style="137" customWidth="1"/>
    <col min="12034" max="12034" width="50.28515625" style="137" customWidth="1"/>
    <col min="12035" max="12035" width="6.7109375" style="137" customWidth="1"/>
    <col min="12036" max="12036" width="9.5703125" style="137" customWidth="1"/>
    <col min="12037" max="12037" width="6.85546875" style="137" customWidth="1"/>
    <col min="12038" max="12038" width="11.140625" style="137" customWidth="1"/>
    <col min="12039" max="12288" width="9.140625" style="137"/>
    <col min="12289" max="12289" width="5" style="137" customWidth="1"/>
    <col min="12290" max="12290" width="50.28515625" style="137" customWidth="1"/>
    <col min="12291" max="12291" width="6.7109375" style="137" customWidth="1"/>
    <col min="12292" max="12292" width="9.5703125" style="137" customWidth="1"/>
    <col min="12293" max="12293" width="6.85546875" style="137" customWidth="1"/>
    <col min="12294" max="12294" width="11.140625" style="137" customWidth="1"/>
    <col min="12295" max="12544" width="9.140625" style="137"/>
    <col min="12545" max="12545" width="5" style="137" customWidth="1"/>
    <col min="12546" max="12546" width="50.28515625" style="137" customWidth="1"/>
    <col min="12547" max="12547" width="6.7109375" style="137" customWidth="1"/>
    <col min="12548" max="12548" width="9.5703125" style="137" customWidth="1"/>
    <col min="12549" max="12549" width="6.85546875" style="137" customWidth="1"/>
    <col min="12550" max="12550" width="11.140625" style="137" customWidth="1"/>
    <col min="12551" max="12800" width="9.140625" style="137"/>
    <col min="12801" max="12801" width="5" style="137" customWidth="1"/>
    <col min="12802" max="12802" width="50.28515625" style="137" customWidth="1"/>
    <col min="12803" max="12803" width="6.7109375" style="137" customWidth="1"/>
    <col min="12804" max="12804" width="9.5703125" style="137" customWidth="1"/>
    <col min="12805" max="12805" width="6.85546875" style="137" customWidth="1"/>
    <col min="12806" max="12806" width="11.140625" style="137" customWidth="1"/>
    <col min="12807" max="13056" width="9.140625" style="137"/>
    <col min="13057" max="13057" width="5" style="137" customWidth="1"/>
    <col min="13058" max="13058" width="50.28515625" style="137" customWidth="1"/>
    <col min="13059" max="13059" width="6.7109375" style="137" customWidth="1"/>
    <col min="13060" max="13060" width="9.5703125" style="137" customWidth="1"/>
    <col min="13061" max="13061" width="6.85546875" style="137" customWidth="1"/>
    <col min="13062" max="13062" width="11.140625" style="137" customWidth="1"/>
    <col min="13063" max="13312" width="9.140625" style="137"/>
    <col min="13313" max="13313" width="5" style="137" customWidth="1"/>
    <col min="13314" max="13314" width="50.28515625" style="137" customWidth="1"/>
    <col min="13315" max="13315" width="6.7109375" style="137" customWidth="1"/>
    <col min="13316" max="13316" width="9.5703125" style="137" customWidth="1"/>
    <col min="13317" max="13317" width="6.85546875" style="137" customWidth="1"/>
    <col min="13318" max="13318" width="11.140625" style="137" customWidth="1"/>
    <col min="13319" max="13568" width="9.140625" style="137"/>
    <col min="13569" max="13569" width="5" style="137" customWidth="1"/>
    <col min="13570" max="13570" width="50.28515625" style="137" customWidth="1"/>
    <col min="13571" max="13571" width="6.7109375" style="137" customWidth="1"/>
    <col min="13572" max="13572" width="9.5703125" style="137" customWidth="1"/>
    <col min="13573" max="13573" width="6.85546875" style="137" customWidth="1"/>
    <col min="13574" max="13574" width="11.140625" style="137" customWidth="1"/>
    <col min="13575" max="13824" width="9.140625" style="137"/>
    <col min="13825" max="13825" width="5" style="137" customWidth="1"/>
    <col min="13826" max="13826" width="50.28515625" style="137" customWidth="1"/>
    <col min="13827" max="13827" width="6.7109375" style="137" customWidth="1"/>
    <col min="13828" max="13828" width="9.5703125" style="137" customWidth="1"/>
    <col min="13829" max="13829" width="6.85546875" style="137" customWidth="1"/>
    <col min="13830" max="13830" width="11.140625" style="137" customWidth="1"/>
    <col min="13831" max="14080" width="9.140625" style="137"/>
    <col min="14081" max="14081" width="5" style="137" customWidth="1"/>
    <col min="14082" max="14082" width="50.28515625" style="137" customWidth="1"/>
    <col min="14083" max="14083" width="6.7109375" style="137" customWidth="1"/>
    <col min="14084" max="14084" width="9.5703125" style="137" customWidth="1"/>
    <col min="14085" max="14085" width="6.85546875" style="137" customWidth="1"/>
    <col min="14086" max="14086" width="11.140625" style="137" customWidth="1"/>
    <col min="14087" max="14336" width="9.140625" style="137"/>
    <col min="14337" max="14337" width="5" style="137" customWidth="1"/>
    <col min="14338" max="14338" width="50.28515625" style="137" customWidth="1"/>
    <col min="14339" max="14339" width="6.7109375" style="137" customWidth="1"/>
    <col min="14340" max="14340" width="9.5703125" style="137" customWidth="1"/>
    <col min="14341" max="14341" width="6.85546875" style="137" customWidth="1"/>
    <col min="14342" max="14342" width="11.140625" style="137" customWidth="1"/>
    <col min="14343" max="14592" width="9.140625" style="137"/>
    <col min="14593" max="14593" width="5" style="137" customWidth="1"/>
    <col min="14594" max="14594" width="50.28515625" style="137" customWidth="1"/>
    <col min="14595" max="14595" width="6.7109375" style="137" customWidth="1"/>
    <col min="14596" max="14596" width="9.5703125" style="137" customWidth="1"/>
    <col min="14597" max="14597" width="6.85546875" style="137" customWidth="1"/>
    <col min="14598" max="14598" width="11.140625" style="137" customWidth="1"/>
    <col min="14599" max="14848" width="9.140625" style="137"/>
    <col min="14849" max="14849" width="5" style="137" customWidth="1"/>
    <col min="14850" max="14850" width="50.28515625" style="137" customWidth="1"/>
    <col min="14851" max="14851" width="6.7109375" style="137" customWidth="1"/>
    <col min="14852" max="14852" width="9.5703125" style="137" customWidth="1"/>
    <col min="14853" max="14853" width="6.85546875" style="137" customWidth="1"/>
    <col min="14854" max="14854" width="11.140625" style="137" customWidth="1"/>
    <col min="14855" max="15104" width="9.140625" style="137"/>
    <col min="15105" max="15105" width="5" style="137" customWidth="1"/>
    <col min="15106" max="15106" width="50.28515625" style="137" customWidth="1"/>
    <col min="15107" max="15107" width="6.7109375" style="137" customWidth="1"/>
    <col min="15108" max="15108" width="9.5703125" style="137" customWidth="1"/>
    <col min="15109" max="15109" width="6.85546875" style="137" customWidth="1"/>
    <col min="15110" max="15110" width="11.140625" style="137" customWidth="1"/>
    <col min="15111" max="15360" width="9.140625" style="137"/>
    <col min="15361" max="15361" width="5" style="137" customWidth="1"/>
    <col min="15362" max="15362" width="50.28515625" style="137" customWidth="1"/>
    <col min="15363" max="15363" width="6.7109375" style="137" customWidth="1"/>
    <col min="15364" max="15364" width="9.5703125" style="137" customWidth="1"/>
    <col min="15365" max="15365" width="6.85546875" style="137" customWidth="1"/>
    <col min="15366" max="15366" width="11.140625" style="137" customWidth="1"/>
    <col min="15367" max="15616" width="9.140625" style="137"/>
    <col min="15617" max="15617" width="5" style="137" customWidth="1"/>
    <col min="15618" max="15618" width="50.28515625" style="137" customWidth="1"/>
    <col min="15619" max="15619" width="6.7109375" style="137" customWidth="1"/>
    <col min="15620" max="15620" width="9.5703125" style="137" customWidth="1"/>
    <col min="15621" max="15621" width="6.85546875" style="137" customWidth="1"/>
    <col min="15622" max="15622" width="11.140625" style="137" customWidth="1"/>
    <col min="15623" max="15872" width="9.140625" style="137"/>
    <col min="15873" max="15873" width="5" style="137" customWidth="1"/>
    <col min="15874" max="15874" width="50.28515625" style="137" customWidth="1"/>
    <col min="15875" max="15875" width="6.7109375" style="137" customWidth="1"/>
    <col min="15876" max="15876" width="9.5703125" style="137" customWidth="1"/>
    <col min="15877" max="15877" width="6.85546875" style="137" customWidth="1"/>
    <col min="15878" max="15878" width="11.140625" style="137" customWidth="1"/>
    <col min="15879" max="16128" width="9.140625" style="137"/>
    <col min="16129" max="16129" width="5" style="137" customWidth="1"/>
    <col min="16130" max="16130" width="50.28515625" style="137" customWidth="1"/>
    <col min="16131" max="16131" width="6.7109375" style="137" customWidth="1"/>
    <col min="16132" max="16132" width="9.5703125" style="137" customWidth="1"/>
    <col min="16133" max="16133" width="6.85546875" style="137" customWidth="1"/>
    <col min="16134" max="16134" width="11.140625" style="137" customWidth="1"/>
    <col min="16135" max="16384" width="9.140625" style="137"/>
  </cols>
  <sheetData>
    <row r="1" spans="1:6" s="136" customFormat="1" ht="44.45" customHeight="1">
      <c r="A1" s="285" t="s">
        <v>165</v>
      </c>
      <c r="B1" s="286"/>
      <c r="C1" s="286"/>
      <c r="D1" s="286"/>
      <c r="E1" s="286"/>
      <c r="F1" s="287"/>
    </row>
    <row r="2" spans="1:6" s="136" customFormat="1" ht="12.75">
      <c r="A2" s="288"/>
      <c r="B2" s="289"/>
      <c r="C2" s="289"/>
      <c r="D2" s="289"/>
      <c r="E2" s="289"/>
      <c r="F2" s="290"/>
    </row>
    <row r="3" spans="1:6">
      <c r="A3" s="291" t="s">
        <v>64</v>
      </c>
      <c r="B3" s="292"/>
      <c r="C3" s="292"/>
      <c r="D3" s="292"/>
      <c r="E3" s="292"/>
      <c r="F3" s="293"/>
    </row>
    <row r="4" spans="1:6">
      <c r="A4" s="294"/>
      <c r="B4" s="295"/>
      <c r="C4" s="295"/>
      <c r="D4" s="295"/>
      <c r="E4" s="295"/>
      <c r="F4" s="296"/>
    </row>
    <row r="5" spans="1:6" s="140" customFormat="1" ht="30" customHeight="1">
      <c r="A5" s="138" t="s">
        <v>65</v>
      </c>
      <c r="B5" s="138" t="s">
        <v>66</v>
      </c>
      <c r="C5" s="138" t="s">
        <v>67</v>
      </c>
      <c r="D5" s="138" t="s">
        <v>68</v>
      </c>
      <c r="E5" s="138" t="s">
        <v>69</v>
      </c>
      <c r="F5" s="139" t="s">
        <v>70</v>
      </c>
    </row>
    <row r="6" spans="1:6" ht="38.25">
      <c r="A6" s="141" t="s">
        <v>26</v>
      </c>
      <c r="B6" s="142" t="s">
        <v>71</v>
      </c>
      <c r="C6" s="143"/>
      <c r="D6" s="143"/>
      <c r="E6" s="143"/>
      <c r="F6" s="144"/>
    </row>
    <row r="7" spans="1:6">
      <c r="A7" s="145">
        <v>1</v>
      </c>
      <c r="B7" s="146" t="s">
        <v>72</v>
      </c>
      <c r="C7" s="147"/>
      <c r="D7" s="147"/>
      <c r="E7" s="147"/>
      <c r="F7" s="148"/>
    </row>
    <row r="8" spans="1:6">
      <c r="A8" s="149"/>
      <c r="B8" s="150" t="s">
        <v>73</v>
      </c>
      <c r="C8" s="151"/>
      <c r="D8" s="151"/>
      <c r="E8" s="151"/>
      <c r="F8" s="152"/>
    </row>
    <row r="9" spans="1:6">
      <c r="A9" s="149"/>
      <c r="B9" s="150" t="s">
        <v>74</v>
      </c>
      <c r="C9" s="151"/>
      <c r="D9" s="151"/>
      <c r="E9" s="151"/>
      <c r="F9" s="152"/>
    </row>
    <row r="10" spans="1:6">
      <c r="A10" s="149"/>
      <c r="B10" s="153" t="s">
        <v>75</v>
      </c>
      <c r="C10" s="151"/>
      <c r="D10" s="151"/>
      <c r="E10" s="151"/>
      <c r="F10" s="152"/>
    </row>
    <row r="11" spans="1:6" ht="25.5">
      <c r="A11" s="149"/>
      <c r="B11" s="154" t="s">
        <v>76</v>
      </c>
      <c r="C11" s="151"/>
      <c r="D11" s="151"/>
      <c r="E11" s="151"/>
      <c r="F11" s="152"/>
    </row>
    <row r="12" spans="1:6" ht="38.25">
      <c r="A12" s="149"/>
      <c r="B12" s="150" t="s">
        <v>77</v>
      </c>
      <c r="C12" s="151"/>
      <c r="D12" s="151"/>
      <c r="E12" s="151"/>
      <c r="F12" s="152"/>
    </row>
    <row r="13" spans="1:6">
      <c r="A13" s="149"/>
      <c r="B13" s="154" t="s">
        <v>78</v>
      </c>
      <c r="C13" s="151"/>
      <c r="D13" s="151"/>
      <c r="E13" s="151"/>
      <c r="F13" s="152"/>
    </row>
    <row r="14" spans="1:6">
      <c r="A14" s="149"/>
      <c r="B14" s="150" t="s">
        <v>79</v>
      </c>
      <c r="C14" s="151"/>
      <c r="D14" s="151"/>
      <c r="E14" s="151"/>
      <c r="F14" s="152"/>
    </row>
    <row r="15" spans="1:6">
      <c r="A15" s="149"/>
      <c r="B15" s="150" t="s">
        <v>80</v>
      </c>
      <c r="C15" s="151"/>
      <c r="D15" s="151"/>
      <c r="E15" s="151"/>
      <c r="F15" s="152"/>
    </row>
    <row r="16" spans="1:6">
      <c r="A16" s="149"/>
      <c r="B16" s="150" t="s">
        <v>81</v>
      </c>
      <c r="C16" s="151"/>
      <c r="D16" s="151"/>
      <c r="E16" s="151"/>
      <c r="F16" s="152"/>
    </row>
    <row r="17" spans="1:6">
      <c r="A17" s="149"/>
      <c r="B17" s="150" t="s">
        <v>82</v>
      </c>
      <c r="C17" s="151"/>
      <c r="D17" s="151"/>
      <c r="E17" s="151"/>
      <c r="F17" s="152"/>
    </row>
    <row r="18" spans="1:6">
      <c r="A18" s="149"/>
      <c r="B18" s="150" t="s">
        <v>83</v>
      </c>
      <c r="C18" s="151"/>
      <c r="D18" s="151"/>
      <c r="E18" s="151"/>
      <c r="F18" s="152"/>
    </row>
    <row r="19" spans="1:6">
      <c r="A19" s="149"/>
      <c r="B19" s="150" t="s">
        <v>84</v>
      </c>
      <c r="C19" s="151"/>
      <c r="D19" s="151"/>
      <c r="E19" s="151"/>
      <c r="F19" s="152"/>
    </row>
    <row r="20" spans="1:6">
      <c r="A20" s="149"/>
      <c r="B20" s="150" t="s">
        <v>85</v>
      </c>
      <c r="C20" s="151"/>
      <c r="D20" s="151"/>
      <c r="E20" s="151"/>
      <c r="F20" s="152"/>
    </row>
    <row r="21" spans="1:6">
      <c r="A21" s="149"/>
      <c r="B21" s="155" t="s">
        <v>86</v>
      </c>
      <c r="C21" s="151"/>
      <c r="D21" s="151"/>
      <c r="E21" s="151"/>
      <c r="F21" s="152"/>
    </row>
    <row r="22" spans="1:6">
      <c r="A22" s="149"/>
      <c r="B22" s="154" t="s">
        <v>87</v>
      </c>
      <c r="C22" s="151"/>
      <c r="D22" s="151"/>
      <c r="E22" s="151"/>
      <c r="F22" s="152"/>
    </row>
    <row r="23" spans="1:6">
      <c r="A23" s="149"/>
      <c r="B23" s="154" t="s">
        <v>88</v>
      </c>
      <c r="C23" s="151"/>
      <c r="D23" s="151"/>
      <c r="E23" s="151"/>
      <c r="F23" s="152"/>
    </row>
    <row r="24" spans="1:6">
      <c r="A24" s="156"/>
      <c r="B24" s="157" t="s">
        <v>89</v>
      </c>
      <c r="C24" s="158">
        <v>1</v>
      </c>
      <c r="D24" s="158"/>
      <c r="E24" s="158" t="s">
        <v>90</v>
      </c>
      <c r="F24" s="159">
        <f>SUM(C24*D24)</f>
        <v>0</v>
      </c>
    </row>
    <row r="25" spans="1:6">
      <c r="A25" s="141" t="s">
        <v>27</v>
      </c>
      <c r="B25" s="160" t="s">
        <v>91</v>
      </c>
      <c r="C25" s="161"/>
      <c r="D25" s="161"/>
      <c r="E25" s="161"/>
      <c r="F25" s="162"/>
    </row>
    <row r="26" spans="1:6">
      <c r="A26" s="163">
        <v>1</v>
      </c>
      <c r="B26" s="160" t="s">
        <v>92</v>
      </c>
      <c r="C26" s="161"/>
      <c r="D26" s="161"/>
      <c r="E26" s="161"/>
      <c r="F26" s="162"/>
    </row>
    <row r="27" spans="1:6" ht="90.75" customHeight="1">
      <c r="A27" s="145"/>
      <c r="B27" s="164" t="s">
        <v>93</v>
      </c>
      <c r="C27" s="165"/>
      <c r="D27" s="165"/>
      <c r="E27" s="165"/>
      <c r="F27" s="166"/>
    </row>
    <row r="28" spans="1:6">
      <c r="A28" s="149"/>
      <c r="B28" s="167" t="s">
        <v>94</v>
      </c>
      <c r="C28" s="168"/>
      <c r="D28" s="168"/>
      <c r="E28" s="168"/>
      <c r="F28" s="169"/>
    </row>
    <row r="29" spans="1:6">
      <c r="A29" s="149"/>
      <c r="B29" s="170" t="s">
        <v>95</v>
      </c>
      <c r="C29" s="168"/>
      <c r="D29" s="168"/>
      <c r="E29" s="168"/>
      <c r="F29" s="169"/>
    </row>
    <row r="30" spans="1:6">
      <c r="A30" s="149"/>
      <c r="B30" s="170" t="s">
        <v>86</v>
      </c>
      <c r="C30" s="168"/>
      <c r="D30" s="168"/>
      <c r="E30" s="168"/>
      <c r="F30" s="169"/>
    </row>
    <row r="31" spans="1:6">
      <c r="A31" s="149"/>
      <c r="B31" s="170" t="s">
        <v>96</v>
      </c>
      <c r="C31" s="168"/>
      <c r="D31" s="168"/>
      <c r="E31" s="168"/>
      <c r="F31" s="169"/>
    </row>
    <row r="32" spans="1:6">
      <c r="A32" s="156"/>
      <c r="B32" s="171" t="s">
        <v>97</v>
      </c>
      <c r="C32" s="172">
        <v>1</v>
      </c>
      <c r="D32" s="172"/>
      <c r="E32" s="172" t="s">
        <v>90</v>
      </c>
      <c r="F32" s="159">
        <f>SUM(C32*D32)</f>
        <v>0</v>
      </c>
    </row>
    <row r="33" spans="1:6">
      <c r="A33" s="163">
        <v>2</v>
      </c>
      <c r="B33" s="160" t="s">
        <v>98</v>
      </c>
      <c r="C33" s="173"/>
      <c r="D33" s="173"/>
      <c r="E33" s="161"/>
      <c r="F33" s="162"/>
    </row>
    <row r="34" spans="1:6" ht="89.25">
      <c r="A34" s="163"/>
      <c r="B34" s="174" t="s">
        <v>99</v>
      </c>
      <c r="C34" s="173"/>
      <c r="D34" s="173"/>
      <c r="E34" s="161"/>
      <c r="F34" s="162"/>
    </row>
    <row r="35" spans="1:6">
      <c r="A35" s="145"/>
      <c r="B35" s="175" t="s">
        <v>94</v>
      </c>
      <c r="C35" s="176"/>
      <c r="D35" s="176"/>
      <c r="E35" s="176"/>
      <c r="F35" s="166"/>
    </row>
    <row r="36" spans="1:6">
      <c r="A36" s="149"/>
      <c r="B36" s="170" t="s">
        <v>95</v>
      </c>
      <c r="C36" s="168"/>
      <c r="D36" s="168"/>
      <c r="E36" s="168"/>
      <c r="F36" s="169"/>
    </row>
    <row r="37" spans="1:6">
      <c r="A37" s="149"/>
      <c r="B37" s="170" t="s">
        <v>86</v>
      </c>
      <c r="C37" s="168"/>
      <c r="D37" s="168"/>
      <c r="E37" s="168"/>
      <c r="F37" s="169"/>
    </row>
    <row r="38" spans="1:6">
      <c r="A38" s="149"/>
      <c r="B38" s="170" t="s">
        <v>100</v>
      </c>
      <c r="C38" s="168"/>
      <c r="D38" s="168"/>
      <c r="E38" s="168"/>
      <c r="F38" s="169"/>
    </row>
    <row r="39" spans="1:6">
      <c r="A39" s="156"/>
      <c r="B39" s="171" t="s">
        <v>101</v>
      </c>
      <c r="C39" s="172">
        <v>1</v>
      </c>
      <c r="D39" s="172"/>
      <c r="E39" s="172" t="s">
        <v>90</v>
      </c>
      <c r="F39" s="159">
        <f>SUM(C39*D39)</f>
        <v>0</v>
      </c>
    </row>
    <row r="40" spans="1:6" ht="89.25">
      <c r="A40" s="177">
        <v>3</v>
      </c>
      <c r="B40" s="178" t="s">
        <v>102</v>
      </c>
      <c r="C40" s="179">
        <v>1</v>
      </c>
      <c r="D40" s="179"/>
      <c r="E40" s="179" t="s">
        <v>103</v>
      </c>
      <c r="F40" s="180">
        <f>D40*C40</f>
        <v>0</v>
      </c>
    </row>
    <row r="41" spans="1:6">
      <c r="A41" s="163">
        <v>4</v>
      </c>
      <c r="B41" s="160" t="s">
        <v>104</v>
      </c>
      <c r="C41" s="173"/>
      <c r="D41" s="173"/>
      <c r="E41" s="173"/>
      <c r="F41" s="162"/>
    </row>
    <row r="42" spans="1:6" ht="79.5" customHeight="1">
      <c r="A42" s="163"/>
      <c r="B42" s="174" t="s">
        <v>105</v>
      </c>
      <c r="C42" s="173"/>
      <c r="D42" s="173"/>
      <c r="E42" s="173"/>
      <c r="F42" s="162"/>
    </row>
    <row r="43" spans="1:6">
      <c r="A43" s="145"/>
      <c r="B43" s="175" t="s">
        <v>94</v>
      </c>
      <c r="C43" s="181"/>
      <c r="D43" s="181"/>
      <c r="E43" s="176"/>
      <c r="F43" s="182"/>
    </row>
    <row r="44" spans="1:6">
      <c r="A44" s="149"/>
      <c r="B44" s="170" t="s">
        <v>106</v>
      </c>
      <c r="C44" s="183"/>
      <c r="D44" s="183"/>
      <c r="E44" s="168"/>
      <c r="F44" s="184"/>
    </row>
    <row r="45" spans="1:6">
      <c r="A45" s="149"/>
      <c r="B45" s="170" t="s">
        <v>86</v>
      </c>
      <c r="C45" s="183"/>
      <c r="D45" s="183"/>
      <c r="E45" s="168"/>
      <c r="F45" s="184"/>
    </row>
    <row r="46" spans="1:6">
      <c r="A46" s="156"/>
      <c r="B46" s="171" t="s">
        <v>107</v>
      </c>
      <c r="C46" s="185">
        <v>1</v>
      </c>
      <c r="D46" s="185"/>
      <c r="E46" s="172" t="s">
        <v>90</v>
      </c>
      <c r="F46" s="159">
        <f>SUM(C46*D46)</f>
        <v>0</v>
      </c>
    </row>
    <row r="47" spans="1:6" ht="25.5">
      <c r="A47" s="163">
        <v>5</v>
      </c>
      <c r="B47" s="186" t="s">
        <v>108</v>
      </c>
      <c r="C47" s="187"/>
      <c r="D47" s="187"/>
      <c r="E47" s="188"/>
      <c r="F47" s="189"/>
    </row>
    <row r="48" spans="1:6">
      <c r="A48" s="163"/>
      <c r="B48" s="190" t="s">
        <v>109</v>
      </c>
      <c r="C48" s="191">
        <v>2</v>
      </c>
      <c r="D48" s="191"/>
      <c r="E48" s="173" t="s">
        <v>90</v>
      </c>
      <c r="F48" s="162">
        <f>SUM(C48*D48)</f>
        <v>0</v>
      </c>
    </row>
    <row r="49" spans="1:6">
      <c r="A49" s="163"/>
      <c r="B49" s="190" t="s">
        <v>110</v>
      </c>
      <c r="C49" s="191">
        <v>4</v>
      </c>
      <c r="D49" s="191"/>
      <c r="E49" s="173" t="s">
        <v>90</v>
      </c>
      <c r="F49" s="162">
        <f>SUM(C49*D49)</f>
        <v>0</v>
      </c>
    </row>
    <row r="50" spans="1:6" ht="38.25">
      <c r="A50" s="163">
        <v>6</v>
      </c>
      <c r="B50" s="174" t="s">
        <v>111</v>
      </c>
      <c r="C50" s="191">
        <v>7</v>
      </c>
      <c r="D50" s="161"/>
      <c r="E50" s="161" t="s">
        <v>90</v>
      </c>
      <c r="F50" s="162">
        <f>SUM(C50*D50)</f>
        <v>0</v>
      </c>
    </row>
    <row r="51" spans="1:6" ht="25.5">
      <c r="A51" s="163">
        <v>6</v>
      </c>
      <c r="B51" s="174" t="s">
        <v>112</v>
      </c>
      <c r="C51" s="161">
        <v>1</v>
      </c>
      <c r="D51" s="161"/>
      <c r="E51" s="161" t="s">
        <v>90</v>
      </c>
      <c r="F51" s="162">
        <f>SUM(C51*D51)</f>
        <v>0</v>
      </c>
    </row>
    <row r="52" spans="1:6">
      <c r="A52" s="163">
        <v>7</v>
      </c>
      <c r="B52" s="174" t="s">
        <v>113</v>
      </c>
      <c r="C52" s="161">
        <v>2</v>
      </c>
      <c r="D52" s="161"/>
      <c r="E52" s="161" t="s">
        <v>90</v>
      </c>
      <c r="F52" s="162">
        <f>SUM(C52*D52)</f>
        <v>0</v>
      </c>
    </row>
    <row r="53" spans="1:6">
      <c r="A53" s="141" t="s">
        <v>30</v>
      </c>
      <c r="B53" s="192" t="s">
        <v>114</v>
      </c>
      <c r="C53" s="161"/>
      <c r="D53" s="161"/>
      <c r="E53" s="191"/>
      <c r="F53" s="162"/>
    </row>
    <row r="54" spans="1:6" ht="65.25" customHeight="1">
      <c r="A54" s="163"/>
      <c r="B54" s="186" t="s">
        <v>115</v>
      </c>
      <c r="C54" s="161"/>
      <c r="D54" s="161"/>
      <c r="E54" s="191"/>
      <c r="F54" s="162"/>
    </row>
    <row r="55" spans="1:6" ht="25.5">
      <c r="A55" s="163">
        <v>1</v>
      </c>
      <c r="B55" s="190" t="s">
        <v>116</v>
      </c>
      <c r="C55" s="161">
        <v>50</v>
      </c>
      <c r="D55" s="161"/>
      <c r="E55" s="191" t="s">
        <v>117</v>
      </c>
      <c r="F55" s="162">
        <f>SUM(C55*D55)</f>
        <v>0</v>
      </c>
    </row>
    <row r="56" spans="1:6" ht="25.5">
      <c r="A56" s="163">
        <v>2</v>
      </c>
      <c r="B56" s="186" t="s">
        <v>118</v>
      </c>
      <c r="C56" s="161"/>
      <c r="D56" s="161"/>
      <c r="E56" s="191"/>
      <c r="F56" s="162"/>
    </row>
    <row r="57" spans="1:6">
      <c r="A57" s="163">
        <v>3</v>
      </c>
      <c r="B57" s="190" t="s">
        <v>119</v>
      </c>
      <c r="C57" s="161">
        <v>8</v>
      </c>
      <c r="D57" s="161"/>
      <c r="E57" s="193" t="s">
        <v>90</v>
      </c>
      <c r="F57" s="162">
        <f>SUM(C57*D57)</f>
        <v>0</v>
      </c>
    </row>
    <row r="58" spans="1:6">
      <c r="A58" s="141" t="s">
        <v>31</v>
      </c>
      <c r="B58" s="194" t="s">
        <v>120</v>
      </c>
      <c r="C58" s="161"/>
      <c r="D58" s="161"/>
      <c r="E58" s="161"/>
      <c r="F58" s="162"/>
    </row>
    <row r="59" spans="1:6" ht="102">
      <c r="A59" s="163">
        <v>1</v>
      </c>
      <c r="B59" s="142" t="s">
        <v>121</v>
      </c>
      <c r="C59" s="161"/>
      <c r="D59" s="161"/>
      <c r="E59" s="161"/>
      <c r="F59" s="162"/>
    </row>
    <row r="60" spans="1:6">
      <c r="A60" s="163"/>
      <c r="B60" s="174" t="s">
        <v>122</v>
      </c>
      <c r="C60" s="214">
        <v>6</v>
      </c>
      <c r="D60" s="161"/>
      <c r="E60" s="161" t="s">
        <v>123</v>
      </c>
      <c r="F60" s="162">
        <f>SUM(C60*D60)</f>
        <v>0</v>
      </c>
    </row>
    <row r="61" spans="1:6">
      <c r="A61" s="163"/>
      <c r="B61" s="174" t="s">
        <v>124</v>
      </c>
      <c r="C61" s="214">
        <v>20</v>
      </c>
      <c r="D61" s="161"/>
      <c r="E61" s="161" t="s">
        <v>123</v>
      </c>
      <c r="F61" s="162">
        <f>SUM(C61*D61)</f>
        <v>0</v>
      </c>
    </row>
    <row r="62" spans="1:6">
      <c r="A62" s="163"/>
      <c r="B62" s="174" t="s">
        <v>125</v>
      </c>
      <c r="C62" s="214">
        <v>6</v>
      </c>
      <c r="D62" s="161"/>
      <c r="E62" s="161" t="s">
        <v>123</v>
      </c>
      <c r="F62" s="162">
        <f>SUM(C62*D62)</f>
        <v>0</v>
      </c>
    </row>
    <row r="63" spans="1:6" ht="66" customHeight="1">
      <c r="A63" s="163">
        <v>2</v>
      </c>
      <c r="B63" s="195" t="s">
        <v>126</v>
      </c>
      <c r="C63" s="173"/>
      <c r="D63" s="173"/>
      <c r="E63" s="173"/>
      <c r="F63" s="162"/>
    </row>
    <row r="64" spans="1:6" ht="25.5">
      <c r="A64" s="163"/>
      <c r="B64" s="196" t="s">
        <v>127</v>
      </c>
      <c r="C64" s="173">
        <v>150</v>
      </c>
      <c r="D64" s="173"/>
      <c r="E64" s="173" t="s">
        <v>117</v>
      </c>
      <c r="F64" s="162">
        <f t="shared" ref="F64:F69" si="0">SUM(C64*D64)</f>
        <v>0</v>
      </c>
    </row>
    <row r="65" spans="1:6" ht="25.5">
      <c r="A65" s="163"/>
      <c r="B65" s="196" t="s">
        <v>128</v>
      </c>
      <c r="C65" s="173">
        <v>150</v>
      </c>
      <c r="D65" s="173"/>
      <c r="E65" s="173" t="s">
        <v>117</v>
      </c>
      <c r="F65" s="162">
        <f t="shared" si="0"/>
        <v>0</v>
      </c>
    </row>
    <row r="66" spans="1:6" ht="25.5">
      <c r="A66" s="163"/>
      <c r="B66" s="196" t="s">
        <v>129</v>
      </c>
      <c r="C66" s="173">
        <v>150</v>
      </c>
      <c r="D66" s="173"/>
      <c r="E66" s="173" t="s">
        <v>117</v>
      </c>
      <c r="F66" s="162">
        <f t="shared" si="0"/>
        <v>0</v>
      </c>
    </row>
    <row r="67" spans="1:6" ht="25.5">
      <c r="A67" s="163"/>
      <c r="B67" s="196" t="s">
        <v>130</v>
      </c>
      <c r="C67" s="173">
        <v>150</v>
      </c>
      <c r="D67" s="173"/>
      <c r="E67" s="173" t="s">
        <v>117</v>
      </c>
      <c r="F67" s="162">
        <f t="shared" si="0"/>
        <v>0</v>
      </c>
    </row>
    <row r="68" spans="1:6" ht="25.5">
      <c r="A68" s="163"/>
      <c r="B68" s="196" t="s">
        <v>131</v>
      </c>
      <c r="C68" s="173">
        <v>40</v>
      </c>
      <c r="D68" s="173"/>
      <c r="E68" s="173" t="s">
        <v>117</v>
      </c>
      <c r="F68" s="162">
        <f t="shared" si="0"/>
        <v>0</v>
      </c>
    </row>
    <row r="69" spans="1:6" ht="25.5">
      <c r="A69" s="163"/>
      <c r="B69" s="196" t="s">
        <v>132</v>
      </c>
      <c r="C69" s="173">
        <v>40</v>
      </c>
      <c r="D69" s="173"/>
      <c r="E69" s="173" t="s">
        <v>117</v>
      </c>
      <c r="F69" s="162">
        <f t="shared" si="0"/>
        <v>0</v>
      </c>
    </row>
    <row r="70" spans="1:6">
      <c r="A70" s="141" t="s">
        <v>133</v>
      </c>
      <c r="B70" s="197" t="s">
        <v>134</v>
      </c>
      <c r="C70" s="173"/>
      <c r="D70" s="173"/>
      <c r="E70" s="173"/>
      <c r="F70" s="162"/>
    </row>
    <row r="71" spans="1:6" ht="38.25">
      <c r="A71" s="198">
        <v>1</v>
      </c>
      <c r="B71" s="199" t="s">
        <v>135</v>
      </c>
      <c r="C71" s="191">
        <v>26</v>
      </c>
      <c r="D71" s="191"/>
      <c r="E71" s="191" t="s">
        <v>90</v>
      </c>
      <c r="F71" s="162">
        <f>SUM(C71*D71)</f>
        <v>0</v>
      </c>
    </row>
    <row r="72" spans="1:6" ht="38.25">
      <c r="A72" s="198">
        <v>2</v>
      </c>
      <c r="B72" s="199" t="s">
        <v>136</v>
      </c>
      <c r="C72" s="191">
        <v>26</v>
      </c>
      <c r="D72" s="191"/>
      <c r="E72" s="191" t="s">
        <v>90</v>
      </c>
      <c r="F72" s="162">
        <f>SUM(C72*D72)</f>
        <v>0</v>
      </c>
    </row>
    <row r="73" spans="1:6" ht="38.25">
      <c r="A73" s="198">
        <v>3</v>
      </c>
      <c r="B73" s="199" t="s">
        <v>137</v>
      </c>
      <c r="C73" s="191">
        <v>5</v>
      </c>
      <c r="D73" s="191"/>
      <c r="E73" s="191" t="s">
        <v>90</v>
      </c>
      <c r="F73" s="162">
        <f>SUM(C73*D73)</f>
        <v>0</v>
      </c>
    </row>
    <row r="74" spans="1:6">
      <c r="A74" s="141" t="s">
        <v>138</v>
      </c>
      <c r="B74" s="160" t="s">
        <v>139</v>
      </c>
      <c r="C74" s="161"/>
      <c r="D74" s="161"/>
      <c r="E74" s="161"/>
      <c r="F74" s="162"/>
    </row>
    <row r="75" spans="1:6" ht="38.25">
      <c r="A75" s="215">
        <v>1</v>
      </c>
      <c r="B75" s="216" t="s">
        <v>140</v>
      </c>
      <c r="C75" s="214">
        <v>20</v>
      </c>
      <c r="D75" s="214"/>
      <c r="E75" s="214" t="s">
        <v>90</v>
      </c>
      <c r="F75" s="217">
        <f>SUM(C75*D75)</f>
        <v>0</v>
      </c>
    </row>
    <row r="76" spans="1:6" ht="38.25">
      <c r="A76" s="215">
        <v>2</v>
      </c>
      <c r="B76" s="225" t="s">
        <v>141</v>
      </c>
      <c r="C76" s="214">
        <v>4</v>
      </c>
      <c r="D76" s="214"/>
      <c r="E76" s="226" t="s">
        <v>90</v>
      </c>
      <c r="F76" s="217">
        <f>SUM(C76*D76)</f>
        <v>0</v>
      </c>
    </row>
    <row r="77" spans="1:6" ht="14.45" customHeight="1">
      <c r="A77" s="215">
        <v>3</v>
      </c>
      <c r="B77" s="222" t="s">
        <v>142</v>
      </c>
      <c r="C77" s="227">
        <v>6</v>
      </c>
      <c r="D77" s="227"/>
      <c r="E77" s="227" t="s">
        <v>90</v>
      </c>
      <c r="F77" s="228">
        <f>SUM(C77*D77)</f>
        <v>0</v>
      </c>
    </row>
    <row r="78" spans="1:6" ht="25.5">
      <c r="A78" s="215">
        <v>4</v>
      </c>
      <c r="B78" s="216" t="s">
        <v>143</v>
      </c>
      <c r="C78" s="214">
        <v>8</v>
      </c>
      <c r="D78" s="214"/>
      <c r="E78" s="214" t="s">
        <v>144</v>
      </c>
      <c r="F78" s="217">
        <f>SUM(C78*D78)</f>
        <v>0</v>
      </c>
    </row>
    <row r="79" spans="1:6">
      <c r="A79" s="220" t="s">
        <v>145</v>
      </c>
      <c r="B79" s="221" t="s">
        <v>28</v>
      </c>
      <c r="C79" s="214"/>
      <c r="D79" s="214"/>
      <c r="E79" s="214"/>
      <c r="F79" s="217"/>
    </row>
    <row r="80" spans="1:6" ht="39.75" customHeight="1">
      <c r="A80" s="215">
        <v>1</v>
      </c>
      <c r="B80" s="216" t="s">
        <v>146</v>
      </c>
      <c r="C80" s="214">
        <v>2</v>
      </c>
      <c r="D80" s="214"/>
      <c r="E80" s="214" t="s">
        <v>90</v>
      </c>
      <c r="F80" s="217">
        <f>SUM(C80*D80)</f>
        <v>0</v>
      </c>
    </row>
    <row r="81" spans="1:6" s="200" customFormat="1" ht="51">
      <c r="A81" s="215">
        <v>2</v>
      </c>
      <c r="B81" s="222" t="s">
        <v>147</v>
      </c>
      <c r="C81" s="219">
        <v>25</v>
      </c>
      <c r="D81" s="219"/>
      <c r="E81" s="219" t="s">
        <v>117</v>
      </c>
      <c r="F81" s="217">
        <f>SUM(C81*D81)</f>
        <v>0</v>
      </c>
    </row>
    <row r="82" spans="1:6" ht="51">
      <c r="A82" s="218">
        <v>3</v>
      </c>
      <c r="B82" s="216" t="s">
        <v>148</v>
      </c>
      <c r="C82" s="219">
        <v>2</v>
      </c>
      <c r="D82" s="219"/>
      <c r="E82" s="219" t="s">
        <v>90</v>
      </c>
      <c r="F82" s="217">
        <f>SUM(C82*D82)</f>
        <v>0</v>
      </c>
    </row>
    <row r="83" spans="1:6">
      <c r="A83" s="218">
        <v>4</v>
      </c>
      <c r="B83" s="216" t="s">
        <v>149</v>
      </c>
      <c r="C83" s="219">
        <v>25</v>
      </c>
      <c r="D83" s="219"/>
      <c r="E83" s="219" t="s">
        <v>117</v>
      </c>
      <c r="F83" s="217">
        <f>SUM(C83*D83)</f>
        <v>0</v>
      </c>
    </row>
    <row r="84" spans="1:6" ht="25.5">
      <c r="A84" s="222">
        <v>5</v>
      </c>
      <c r="B84" s="216" t="s">
        <v>150</v>
      </c>
      <c r="C84" s="223">
        <v>30</v>
      </c>
      <c r="D84" s="223"/>
      <c r="E84" s="223" t="s">
        <v>151</v>
      </c>
      <c r="F84" s="224">
        <f>D84*C84</f>
        <v>0</v>
      </c>
    </row>
    <row r="85" spans="1:6" ht="25.5">
      <c r="A85" s="222">
        <v>6</v>
      </c>
      <c r="B85" s="216" t="s">
        <v>152</v>
      </c>
      <c r="C85" s="223">
        <v>1</v>
      </c>
      <c r="D85" s="223"/>
      <c r="E85" s="223" t="s">
        <v>153</v>
      </c>
      <c r="F85" s="224">
        <f>D85*C85</f>
        <v>0</v>
      </c>
    </row>
    <row r="86" spans="1:6">
      <c r="A86" s="201" t="s">
        <v>154</v>
      </c>
      <c r="B86" s="160" t="s">
        <v>155</v>
      </c>
      <c r="C86" s="191"/>
      <c r="D86" s="191"/>
      <c r="E86" s="191"/>
      <c r="F86" s="162"/>
    </row>
    <row r="87" spans="1:6" ht="25.5">
      <c r="A87" s="215">
        <v>1</v>
      </c>
      <c r="B87" s="216" t="s">
        <v>156</v>
      </c>
      <c r="C87" s="214">
        <v>300</v>
      </c>
      <c r="D87" s="214"/>
      <c r="E87" s="214" t="s">
        <v>117</v>
      </c>
      <c r="F87" s="217">
        <f>SUM(C87*D87)</f>
        <v>0</v>
      </c>
    </row>
    <row r="88" spans="1:6">
      <c r="A88" s="215">
        <v>2</v>
      </c>
      <c r="B88" s="216" t="s">
        <v>157</v>
      </c>
      <c r="C88" s="214">
        <v>26</v>
      </c>
      <c r="D88" s="214"/>
      <c r="E88" s="214" t="s">
        <v>90</v>
      </c>
      <c r="F88" s="217">
        <f>SUM(C88*D88)</f>
        <v>0</v>
      </c>
    </row>
    <row r="89" spans="1:6" ht="25.5">
      <c r="A89" s="218">
        <v>3</v>
      </c>
      <c r="B89" s="216" t="s">
        <v>158</v>
      </c>
      <c r="C89" s="219">
        <v>1</v>
      </c>
      <c r="D89" s="219"/>
      <c r="E89" s="219" t="s">
        <v>90</v>
      </c>
      <c r="F89" s="217">
        <f>SUM(C89*D89)</f>
        <v>0</v>
      </c>
    </row>
    <row r="90" spans="1:6">
      <c r="A90" s="202"/>
      <c r="B90" s="192" t="s">
        <v>159</v>
      </c>
      <c r="C90" s="203"/>
      <c r="D90" s="203"/>
      <c r="E90" s="203"/>
      <c r="F90" s="204">
        <f>SUM(F6:F89)</f>
        <v>0</v>
      </c>
    </row>
    <row r="91" spans="1:6">
      <c r="A91" s="205"/>
      <c r="B91" s="206"/>
      <c r="C91" s="207"/>
      <c r="D91" s="207"/>
      <c r="E91" s="207"/>
      <c r="F91" s="208"/>
    </row>
    <row r="92" spans="1:6">
      <c r="A92" s="292"/>
      <c r="B92" s="292"/>
      <c r="C92" s="292"/>
      <c r="D92" s="292"/>
      <c r="E92" s="292"/>
      <c r="F92" s="292"/>
    </row>
    <row r="93" spans="1:6">
      <c r="A93" s="205"/>
      <c r="B93" s="206"/>
      <c r="C93" s="207"/>
      <c r="D93" s="207"/>
      <c r="E93" s="207"/>
      <c r="F93" s="208"/>
    </row>
    <row r="94" spans="1:6" ht="15">
      <c r="A94" s="137"/>
      <c r="B94" s="209" t="s">
        <v>160</v>
      </c>
      <c r="C94" s="137"/>
      <c r="D94" s="137"/>
      <c r="E94" s="137"/>
      <c r="F94" s="210"/>
    </row>
    <row r="95" spans="1:6">
      <c r="A95" s="137"/>
      <c r="C95" s="137"/>
      <c r="D95" s="137"/>
      <c r="E95" s="137"/>
      <c r="F95" s="210"/>
    </row>
    <row r="96" spans="1:6">
      <c r="C96" s="212" t="s">
        <v>164</v>
      </c>
    </row>
  </sheetData>
  <mergeCells count="5">
    <mergeCell ref="A1:F1"/>
    <mergeCell ref="A2:F2"/>
    <mergeCell ref="A3:F3"/>
    <mergeCell ref="A4:F4"/>
    <mergeCell ref="A92:F92"/>
  </mergeCells>
  <pageMargins left="0.75" right="0.25" top="0.75" bottom="0.75" header="0.3" footer="0.3"/>
  <pageSetup paperSize="9" fitToHeight="0" orientation="portrait" r:id="rId1"/>
  <headerFooter>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Page 1</vt:lpstr>
      <vt:lpstr>furnishing</vt:lpstr>
      <vt:lpstr>furnishing 2</vt:lpstr>
      <vt:lpstr>false ceiling</vt:lpstr>
      <vt:lpstr>ac</vt:lpstr>
      <vt:lpstr>Ele.Br</vt:lpstr>
      <vt:lpstr>Ele.Br!Print_Area</vt:lpstr>
      <vt:lpstr>'false ceiling'!Print_Area</vt:lpstr>
      <vt:lpstr>furnishing!Print_Area</vt:lpstr>
      <vt:lpstr>'furnishing 2'!Print_Area</vt:lpstr>
      <vt:lpstr>'Page 1'!Print_Area</vt:lpstr>
      <vt:lpstr>Ele.Br!Print_Titles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Laxman Sadula</dc:creator>
  <cp:lastModifiedBy>PRASHANT BHATTACHARYA</cp:lastModifiedBy>
  <cp:lastPrinted>2021-05-24T09:21:52Z</cp:lastPrinted>
  <dcterms:created xsi:type="dcterms:W3CDTF">2020-11-03T14:41:00Z</dcterms:created>
  <dcterms:modified xsi:type="dcterms:W3CDTF">2021-06-28T08:17:15Z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1033-11.2.0.9739</vt:lpwstr>
  </property>
</Properties>
</file>